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<sst xmlns="http://schemas.openxmlformats.org/spreadsheetml/2006/main" count="102" uniqueCount="102">
  <si>
    <t>Исполнено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</si>
  <si>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</si>
  <si>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</si>
  <si>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</si>
  <si>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</si>
  <si>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</si>
  <si>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</si>
  <si>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>ВСЕГО доходов:</t>
  </si>
  <si>
    <t>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</si>
  <si>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</si>
  <si>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</si>
  <si>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</si>
  <si>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</si>
  <si>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</si>
  <si>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ВСЕГО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</si>
  <si>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</si>
  <si>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</si>
  <si>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</si>
  <si>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</si>
  <si>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</si>
  <si>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</si>
  <si>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</si>
  <si>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</si>
  <si>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</si>
  <si>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</si>
  <si>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</si>
  <si>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</si>
  <si>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>СПРАВОЧНО:</t>
  </si>
  <si>
    <t>№ п/п</t>
  </si>
  <si>
    <t xml:space="preserve">Сведения о численности муниципальных служащих, </t>
  </si>
  <si>
    <t xml:space="preserve">работников муниципальных учреждений </t>
  </si>
  <si>
    <t xml:space="preserve"> Значение</t>
  </si>
  <si>
    <t>Наименование  показателя</t>
  </si>
  <si>
    <t>Среднесписочная 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</si>
  <si>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 xml:space="preserve">Фактические  затраты на денежное содержание муниципальных служащих за отчетный период, тыс. рублей </t>
  </si>
  <si>
    <t>Фактические затраты на денежное содержание работников муниципальных учреждений, оплата труда которых осуществляется за счет средств бюджетной сметы, за отчетный период, тыс.руб.</t>
  </si>
  <si>
    <t>Профицит бюджета (со знаком плюс), дефицит бюджета (со знаком минус)</t>
  </si>
  <si>
    <t xml:space="preserve">Увеличение остатков средств </t>
  </si>
  <si>
    <t xml:space="preserve">Уменьшение остатков средств </t>
  </si>
  <si>
    <t>Мобилизационная и вневойсковая подготовка</t>
  </si>
  <si>
    <t>Начисления на выплаты по оплате труда</t>
  </si>
  <si>
    <t>Национальная экономика</t>
  </si>
  <si>
    <t>Глава муниципального образования</t>
  </si>
  <si>
    <t xml:space="preserve">Культура, кинематография </t>
  </si>
  <si>
    <t xml:space="preserve"> о ходе исполнения бюджета Анцирского сельсовета</t>
  </si>
  <si>
    <t>Создание и обеспечение деятельности административных комиссий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</si>
  <si>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</si>
  <si>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 за счет средств районного фонда финансовой поддержки</t>
  </si>
  <si>
    <t>Дотации на выравнивание бюджетной обеспеченности за счет средств краевого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</si>
  <si>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</si>
  <si>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Выполнение других обязательств органов местного самоуправления</t>
  </si>
  <si>
    <t>Создание, содержание и восполнение резерва материальных ресурсов для ликвидации чрезвычайных ситуаций природного и техногенного характера</t>
  </si>
  <si>
    <t>Оценка недвижимости, признание прав и урегулирование отношений по муниципальной собственности</t>
  </si>
  <si>
    <t>Содержание автомобильных дорог общего пользования местного значения и искусственных сооружений за счет средств дорожного фонда Анцирского сельсовета</t>
  </si>
  <si>
    <t>Среднесписочная  численность муниципальных служащих за отчетный период, человек</t>
  </si>
  <si>
    <t>Земельный налог с организаций, обладающих земельным участком</t>
  </si>
  <si>
    <t>Земельный налог с физических лиц, обладающих земельным участком</t>
  </si>
  <si>
    <t>Штрафы, санкции, возмещение ущерба</t>
  </si>
  <si>
    <t>Расходы на санитарную уборку земельных участков, буртовку и уплотнение мусора, и организацию очистки мест временного хранения ТБО</t>
  </si>
  <si>
    <t xml:space="preserve">Обеспечение пожарной безопасности населения Анцирского сельсовета 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</si>
  <si>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</t>
  </si>
  <si>
    <t xml:space="preserve">Софинансирование по осуществлению дорожной деятельности в отношении автомобильных дорог общего пользования местного значения за счет средств дорожного фонда Анцирского сельсовета </t>
  </si>
  <si>
    <t xml:space="preserve">Расходы на ремонт муниципального жилья </t>
  </si>
  <si>
    <t xml:space="preserve">Расходы на организацию деятельности районного отряда "Подросток" поселений Канского района </t>
  </si>
  <si>
    <t xml:space="preserve">Доходы, получаемые в виде арендной платы за земли, находящиеся в собственности сельских  поселений </t>
  </si>
  <si>
    <t>Субвенции местным бюджетам поселений на выполнение переданных полномочий субъектов Российской Федерации</t>
  </si>
  <si>
    <t xml:space="preserve">Субсидии на обеспечение первичных мер пожарной безопасности </t>
  </si>
  <si>
    <t xml:space="preserve">Софинансирование на обеспечение первичных мер пожарной безопасности </t>
  </si>
  <si>
    <t>Налоги на имущество физических лиц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</si>
  <si>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</si>
  <si>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</si>
  <si>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Единый сельско-хозяйственный налог</t>
  </si>
  <si>
    <t>Доходы от использования имущества, находящегося в государственной и муниципальной собственности</t>
  </si>
  <si>
    <t>Дотации на выравнивание бюджетной обеспеченности</t>
  </si>
  <si>
    <t>Субвенции бюджтам бюджетной системы Российской Федерации</t>
  </si>
  <si>
    <t>Прочие межбюджетные трансферты, пердаваемые бюджетам</t>
  </si>
  <si>
    <t>Прочие МБТ на поддержку мер по обеспечению сбалансированности</t>
  </si>
  <si>
    <t>Прочие МБТ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</si>
  <si>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Прочие МБТ на обеспечение первичных мер пожарной безопасности</t>
  </si>
  <si>
    <t>Прочие МБТ на содержание автомобильных дорог общего пользования местного значения городских округов, городских и сельских поселений</t>
  </si>
  <si>
    <t>Прочие МБТ на капитальный ремонт и ремонт автомобильных дорог общего пользования местного значения</t>
  </si>
  <si>
    <t>Функционирование местных администраций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</si>
  <si>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</si>
  <si>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 xml:space="preserve">Софинансирование на капитальный ремонт и ремонт автомобильных дорог общего пользования местного значения за счет средств дорожного фонда Анцирского сельсовета </t>
  </si>
  <si>
    <t>Расходы, связанные с разработкой программы "Комплексное развитие систем коммунальной инфраструктуры Анцирского сельсовета"</t>
  </si>
  <si>
    <t>Иные МБТ на осуществление полномочий по организации в границах поселения электро-, тепло-, газо- и водоснабжения населения, водоотведения</t>
  </si>
  <si>
    <t>Иные МБТ на осуществление полномочий контрольно-счетного органа по осуществлению внешнего муниципального финансового контроля</t>
  </si>
  <si>
    <t>Иные МБТ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</t>
  </si>
  <si>
    <t>Иные МБТ на осуществление части полномочий по созданию условий для организации досуга и обеспечение жителей услугами организации культуры</t>
  </si>
  <si>
    <t xml:space="preserve">Прочие МБТ на частичное финансирование (возмещение) расходов на региональные выплаты </t>
  </si>
  <si>
    <t>Обеспечение деятельности хозяйственных групп</t>
  </si>
  <si>
    <t>Профилактика терроризма и экстремизма, а также минимизация и (или) ликвидация последствий проявлений терроризма и экстремизма</t>
  </si>
  <si>
    <t>Мероприятия в сфере межнациональных отношений и противодействия экстремизму</t>
  </si>
  <si>
    <t>Подготовка на кадастровый учет земельных участков, находящихся в собственности муниципального образования</t>
  </si>
  <si>
    <t>Расходы по уплате взносов на капитальный ремонт муниципального жилья</t>
  </si>
  <si>
    <t xml:space="preserve">Расходы на уличное освещение </t>
  </si>
  <si>
    <t>Расходы по организации ритуальных услуг и содержанию мест захоронения</t>
  </si>
  <si>
    <t xml:space="preserve"> за 9 месяцев 2018 года</t>
  </si>
  <si>
    <t>План, с учетом изменений     на 30.08.2018г.</t>
  </si>
  <si>
    <t>Доходы от компенсации затрат государства</t>
  </si>
  <si>
    <t>по Анцирскому  сельсовету по состоянию на   01.10.2018 года</t>
  </si>
  <si>
    <t>(об использовании выделяемых бюджетных средств)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</si>
</sst>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8" fontId="1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vertical="top" wrapText="1"/>
    </xf>
    <xf numFmtId="178" fontId="1" fillId="0" borderId="12" xfId="0" applyNumberFormat="1" applyFont="1" applyBorder="1" applyAlignment="1">
      <alignment vertical="top" wrapText="1"/>
    </xf>
    <xf numFmtId="178" fontId="3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horizontal="justify" vertical="top" wrapText="1"/>
    </xf>
    <xf numFmtId="178" fontId="1" fillId="0" borderId="16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center" wrapText="1"/>
    </xf>
    <xf numFmtId="178" fontId="1" fillId="0" borderId="17" xfId="0" applyNumberFormat="1" applyFont="1" applyBorder="1" applyAlignment="1">
      <alignment vertical="top" wrapText="1"/>
    </xf>
    <xf numFmtId="178" fontId="1" fillId="0" borderId="18" xfId="0" applyNumberFormat="1" applyFont="1" applyBorder="1" applyAlignment="1">
      <alignment vertical="top" wrapText="1"/>
    </xf>
    <xf numFmtId="178" fontId="1" fillId="0" borderId="19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 vertical="top" wrapText="1"/>
    </xf>
    <xf numFmtId="179" fontId="1" fillId="0" borderId="12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/>
    </xf>
    <xf numFmtId="178" fontId="1" fillId="0" borderId="20" xfId="0" applyNumberFormat="1" applyFont="1" applyBorder="1" applyAlignment="1">
      <alignment vertical="top" wrapText="1"/>
    </xf>
    <xf numFmtId="179" fontId="1" fillId="0" borderId="18" xfId="0" applyNumberFormat="1" applyFont="1" applyBorder="1" applyAlignment="1">
      <alignment/>
    </xf>
    <xf numFmtId="3" fontId="3" fillId="0" borderId="11" xfId="0" applyNumberFormat="1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178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 vertical="center" wrapText="1"/>
    </xf>
    <xf numFmtId="178" fontId="1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 wrapText="1"/>
    </xf>
    <xf numFmtId="179" fontId="1" fillId="0" borderId="21" xfId="0" applyNumberFormat="1" applyFont="1" applyBorder="1" applyAlignment="1">
      <alignment horizontal="right" vertical="center" wrapText="1"/>
    </xf>
    <xf numFmtId="178" fontId="1" fillId="0" borderId="22" xfId="0" applyNumberFormat="1" applyFont="1" applyBorder="1" applyAlignment="1">
      <alignment horizontal="right" vertical="center" wrapText="1"/>
    </xf>
    <xf numFmtId="179" fontId="1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wrapText="1"/>
    </xf>
    <xf numFmtId="3" fontId="1" fillId="0" borderId="11" xfId="0" applyNumberFormat="1" applyFont="1" applyBorder="1" applyAlignment="1">
      <alignment horizontal="justify" vertical="top" wrapText="1"/>
    </xf>
    <xf numFmtId="178" fontId="8" fillId="0" borderId="11" xfId="0" applyNumberFormat="1" applyFont="1" applyBorder="1" applyAlignment="1">
      <alignment vertical="top" wrapText="1"/>
    </xf>
    <xf numFmtId="178" fontId="8" fillId="0" borderId="11" xfId="0" applyNumberFormat="1" applyFont="1" applyBorder="1" applyAlignment="1">
      <alignment horizontal="justify" vertical="top" wrapText="1"/>
    </xf>
    <xf numFmtId="178" fontId="8" fillId="0" borderId="16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179" fontId="8" fillId="0" borderId="10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 vertical="center" wrapText="1"/>
    </xf>
    <xf numFmtId="178" fontId="8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79" fontId="8" fillId="0" borderId="12" xfId="0" applyNumberFormat="1" applyFont="1" applyBorder="1" applyAlignment="1">
      <alignment horizontal="right" vertical="center" wrapText="1"/>
    </xf>
    <xf numFmtId="178" fontId="3" fillId="0" borderId="13" xfId="0" applyNumberFormat="1" applyFont="1" applyBorder="1" applyAlignment="1">
      <alignment horizontal="left" vertical="center" wrapText="1" indent="5"/>
    </xf>
    <xf numFmtId="178" fontId="1" fillId="0" borderId="14" xfId="0" applyNumberFormat="1" applyFont="1" applyBorder="1" applyAlignment="1">
      <alignment horizontal="left" vertical="center" wrapText="1" indent="5"/>
    </xf>
    <xf numFmtId="178" fontId="1" fillId="0" borderId="15" xfId="0" applyNumberFormat="1" applyFont="1" applyBorder="1" applyAlignment="1">
      <alignment horizontal="left" vertical="center" wrapText="1" indent="5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tabSelected="1" zoomScale="85" zoomScaleNormal="85" zoomScalePageLayoutView="0" workbookViewId="0" topLeftCell="A1">
      <selection activeCell="A13" sqref="A13"/>
    </sheetView>
  </sheetViews>
  <sheetFormatPr defaultColWidth="9.00390625" defaultRowHeight="12.75"/>
  <cols>
    <col min="1" max="1" width="50.25390625" style="0" customWidth="1"/>
    <col min="2" max="3" width="14.375" style="0" customWidth="1"/>
    <col min="4" max="4" width="13.875" style="0" customWidth="1"/>
    <col min="5" max="5" width="10.75390625" style="0" bestFit="1" customWidth="1"/>
  </cols>
  <sheetData>
    <row r="1" spans="1:4" ht="18.75">
      <c r="A1" s="70" t="s">
        <v>23</v>
      </c>
      <c r="B1" s="70"/>
      <c r="C1" s="70"/>
      <c r="D1" s="70"/>
    </row>
    <row r="2" spans="1:4" ht="18.75">
      <c r="A2" s="70" t="s">
        <v>44</v>
      </c>
      <c r="B2" s="70"/>
      <c r="C2" s="70"/>
      <c r="D2" s="70"/>
    </row>
    <row r="3" spans="1:4" ht="18.75">
      <c r="A3" s="70" t="s">
        <v>101</v>
      </c>
      <c r="B3" s="70"/>
      <c r="C3" s="70"/>
      <c r="D3" s="70"/>
    </row>
    <row r="4" spans="1:4" ht="18.75">
      <c r="A4" s="70" t="s">
        <v>97</v>
      </c>
      <c r="B4" s="70"/>
      <c r="C4" s="70"/>
      <c r="D4" s="70"/>
    </row>
    <row r="5" spans="1:4" ht="14.25" customHeight="1">
      <c r="A5" s="6"/>
      <c r="B5" s="4"/>
      <c r="C5" s="4"/>
      <c r="D5" s="4"/>
    </row>
    <row r="6" spans="1:4" ht="19.5" thickBot="1">
      <c r="A6" s="6"/>
      <c r="B6" s="4"/>
      <c r="C6" s="4"/>
      <c r="D6" s="4"/>
    </row>
    <row r="7" spans="1:4" ht="86.25" customHeight="1">
      <c r="A7" s="11" t="s">
        <v>24</v>
      </c>
      <c r="B7" s="12" t="s">
        <v>98</v>
      </c>
      <c r="C7" s="12" t="s">
        <v>0</v>
      </c>
      <c r="D7" s="13" t="s">
        <v>22</v>
      </c>
    </row>
    <row r="8" spans="1:4" ht="15.75">
      <c r="A8" s="8">
        <v>1</v>
      </c>
      <c r="B8" s="7">
        <v>2</v>
      </c>
      <c r="C8" s="7">
        <v>3</v>
      </c>
      <c r="D8" s="9">
        <v>4</v>
      </c>
    </row>
    <row r="9" spans="1:4" ht="23.25" customHeight="1">
      <c r="A9" s="14" t="s">
        <v>25</v>
      </c>
      <c r="B9" s="15"/>
      <c r="C9" s="15"/>
      <c r="D9" s="16"/>
    </row>
    <row r="10" spans="1:4" ht="15.75">
      <c r="A10" s="17" t="s">
        <v>1</v>
      </c>
      <c r="B10" s="43">
        <f>B11+B13+B15+B17+B21+B22+B25</f>
        <v>2031.5</v>
      </c>
      <c r="C10" s="43">
        <f>C11+C13+C15+C17+C21+C22+C24+C25</f>
        <v>2009.5</v>
      </c>
      <c r="D10" s="44">
        <f aca="true" t="shared" si="0" ref="D10:D25">C10/B10*100</f>
        <v>98.91705636229388</v>
      </c>
    </row>
    <row r="11" spans="1:4" ht="15.75">
      <c r="A11" s="57" t="s">
        <v>2</v>
      </c>
      <c r="B11" s="61">
        <f>B12</f>
        <v>419.8</v>
      </c>
      <c r="C11" s="61">
        <f>C12</f>
        <v>390.8</v>
      </c>
      <c r="D11" s="62">
        <f t="shared" si="0"/>
        <v>93.0919485469271</v>
      </c>
    </row>
    <row r="12" spans="1:4" ht="15.75">
      <c r="A12" s="18" t="s">
        <v>69</v>
      </c>
      <c r="B12" s="41">
        <v>419.8</v>
      </c>
      <c r="C12" s="41">
        <v>390.8</v>
      </c>
      <c r="D12" s="53">
        <f>C12/B12*100</f>
        <v>93.0919485469271</v>
      </c>
    </row>
    <row r="13" spans="1:4" ht="33.75" customHeight="1">
      <c r="A13" s="58" t="s">
        <v>70</v>
      </c>
      <c r="B13" s="63">
        <f>B14</f>
        <v>157</v>
      </c>
      <c r="C13" s="63">
        <f>C14</f>
        <v>165.7</v>
      </c>
      <c r="D13" s="64">
        <f>C13/B13*100</f>
        <v>105.54140127388534</v>
      </c>
    </row>
    <row r="14" spans="1:4" ht="47.25">
      <c r="A14" s="54" t="s">
        <v>46</v>
      </c>
      <c r="B14" s="37">
        <v>157</v>
      </c>
      <c r="C14" s="37">
        <v>165.7</v>
      </c>
      <c r="D14" s="45">
        <f t="shared" si="0"/>
        <v>105.54140127388534</v>
      </c>
    </row>
    <row r="15" spans="1:4" ht="15.75" hidden="1">
      <c r="A15" s="57" t="s">
        <v>3</v>
      </c>
      <c r="B15" s="63">
        <f>B16</f>
        <v>0</v>
      </c>
      <c r="C15" s="63">
        <f>C16</f>
        <v>0</v>
      </c>
      <c r="D15" s="45" t="e">
        <f t="shared" si="0"/>
        <v>#DIV/0!</v>
      </c>
    </row>
    <row r="16" spans="1:4" ht="15.75" hidden="1">
      <c r="A16" s="18" t="s">
        <v>71</v>
      </c>
      <c r="B16" s="37">
        <v>0</v>
      </c>
      <c r="C16" s="37">
        <v>0</v>
      </c>
      <c r="D16" s="45" t="e">
        <f t="shared" si="0"/>
        <v>#DIV/0!</v>
      </c>
    </row>
    <row r="17" spans="1:4" ht="15.75">
      <c r="A17" s="57" t="s">
        <v>4</v>
      </c>
      <c r="B17" s="63">
        <f>B18+B19+B20</f>
        <v>1440.2</v>
      </c>
      <c r="C17" s="63">
        <f>C18+C19+C20</f>
        <v>1412.9</v>
      </c>
      <c r="D17" s="66">
        <f>C17/B17*100</f>
        <v>98.10442994028608</v>
      </c>
    </row>
    <row r="18" spans="1:4" ht="15.75">
      <c r="A18" s="18" t="s">
        <v>68</v>
      </c>
      <c r="B18" s="41">
        <v>54.8</v>
      </c>
      <c r="C18" s="41">
        <v>75.7</v>
      </c>
      <c r="D18" s="45">
        <f t="shared" si="0"/>
        <v>138.13868613138686</v>
      </c>
    </row>
    <row r="19" spans="1:4" ht="31.5">
      <c r="A19" s="54" t="s">
        <v>55</v>
      </c>
      <c r="B19" s="37">
        <v>1076.9</v>
      </c>
      <c r="C19" s="37">
        <v>984.1</v>
      </c>
      <c r="D19" s="45">
        <f t="shared" si="0"/>
        <v>91.38267248583898</v>
      </c>
    </row>
    <row r="20" spans="1:4" ht="31.5">
      <c r="A20" s="54" t="s">
        <v>56</v>
      </c>
      <c r="B20" s="37">
        <v>308.5</v>
      </c>
      <c r="C20" s="37">
        <v>353.1</v>
      </c>
      <c r="D20" s="45">
        <f t="shared" si="0"/>
        <v>114.45705024311184</v>
      </c>
    </row>
    <row r="21" spans="1:9" ht="15.75">
      <c r="A21" s="57" t="s">
        <v>5</v>
      </c>
      <c r="B21" s="61">
        <v>6</v>
      </c>
      <c r="C21" s="61">
        <v>5.1</v>
      </c>
      <c r="D21" s="64">
        <f t="shared" si="0"/>
        <v>85</v>
      </c>
      <c r="G21" s="34"/>
      <c r="H21" s="35"/>
      <c r="I21" s="36"/>
    </row>
    <row r="22" spans="1:4" ht="48" customHeight="1">
      <c r="A22" s="59" t="s">
        <v>72</v>
      </c>
      <c r="B22" s="61">
        <f>B23</f>
        <v>4.5</v>
      </c>
      <c r="C22" s="61">
        <f>C23</f>
        <v>14</v>
      </c>
      <c r="D22" s="64">
        <f t="shared" si="0"/>
        <v>311.11111111111114</v>
      </c>
    </row>
    <row r="23" spans="1:9" ht="47.25">
      <c r="A23" s="20" t="s">
        <v>64</v>
      </c>
      <c r="B23" s="41">
        <v>4.5</v>
      </c>
      <c r="C23" s="41">
        <v>14</v>
      </c>
      <c r="D23" s="45">
        <f t="shared" si="0"/>
        <v>311.11111111111114</v>
      </c>
      <c r="G23" s="34"/>
      <c r="H23" s="35"/>
      <c r="I23" s="36"/>
    </row>
    <row r="24" spans="1:9" ht="15.75">
      <c r="A24" s="59" t="s">
        <v>99</v>
      </c>
      <c r="B24" s="61">
        <v>0</v>
      </c>
      <c r="C24" s="61">
        <v>6</v>
      </c>
      <c r="D24" s="45"/>
      <c r="G24" s="34"/>
      <c r="H24" s="35"/>
      <c r="I24" s="36"/>
    </row>
    <row r="25" spans="1:4" ht="19.5" customHeight="1">
      <c r="A25" s="60" t="s">
        <v>57</v>
      </c>
      <c r="B25" s="61">
        <v>4</v>
      </c>
      <c r="C25" s="61">
        <v>15</v>
      </c>
      <c r="D25" s="64">
        <f t="shared" si="0"/>
        <v>375</v>
      </c>
    </row>
    <row r="26" spans="1:4" ht="15.75">
      <c r="A26" s="21" t="s">
        <v>6</v>
      </c>
      <c r="B26" s="43">
        <f>B27+B30+B33</f>
        <v>820.8</v>
      </c>
      <c r="C26" s="43">
        <f>C27+C30+C33</f>
        <v>820.8</v>
      </c>
      <c r="D26" s="44">
        <f aca="true" t="shared" si="1" ref="D26:D39">C26/B26*100</f>
        <v>100</v>
      </c>
    </row>
    <row r="27" spans="1:4" ht="31.5">
      <c r="A27" s="58" t="s">
        <v>73</v>
      </c>
      <c r="B27" s="63">
        <f>B28+B29</f>
        <v>413.1</v>
      </c>
      <c r="C27" s="63">
        <f>C28+C29</f>
        <v>413.1</v>
      </c>
      <c r="D27" s="64">
        <f t="shared" si="1"/>
        <v>100</v>
      </c>
    </row>
    <row r="28" spans="1:4" ht="51.75" customHeight="1" hidden="1">
      <c r="A28" s="54" t="s">
        <v>47</v>
      </c>
      <c r="B28" s="37"/>
      <c r="C28" s="37">
        <f>B28</f>
        <v>0</v>
      </c>
      <c r="D28" s="45" t="e">
        <f t="shared" si="1"/>
        <v>#DIV/0!</v>
      </c>
    </row>
    <row r="29" spans="1:4" ht="36" customHeight="1">
      <c r="A29" s="54" t="s">
        <v>48</v>
      </c>
      <c r="B29" s="37">
        <v>413.1</v>
      </c>
      <c r="C29" s="37">
        <f>B29</f>
        <v>413.1</v>
      </c>
      <c r="D29" s="45">
        <f t="shared" si="1"/>
        <v>100</v>
      </c>
    </row>
    <row r="30" spans="1:4" ht="36" customHeight="1">
      <c r="A30" s="60" t="s">
        <v>74</v>
      </c>
      <c r="B30" s="63">
        <f>B31+B32</f>
        <v>91.5</v>
      </c>
      <c r="C30" s="63">
        <f>C31+C32</f>
        <v>91.5</v>
      </c>
      <c r="D30" s="64">
        <f t="shared" si="1"/>
        <v>100</v>
      </c>
    </row>
    <row r="31" spans="1:4" ht="51.75" customHeight="1">
      <c r="A31" s="54" t="s">
        <v>65</v>
      </c>
      <c r="B31" s="37">
        <v>5.3</v>
      </c>
      <c r="C31" s="37">
        <v>5.3</v>
      </c>
      <c r="D31" s="45">
        <f t="shared" si="1"/>
        <v>100</v>
      </c>
    </row>
    <row r="32" spans="1:4" ht="48.75" customHeight="1">
      <c r="A32" s="54" t="s">
        <v>49</v>
      </c>
      <c r="B32" s="37">
        <v>86.2</v>
      </c>
      <c r="C32" s="37">
        <f>B32</f>
        <v>86.2</v>
      </c>
      <c r="D32" s="45">
        <f t="shared" si="1"/>
        <v>100</v>
      </c>
    </row>
    <row r="33" spans="1:4" ht="30.75" customHeight="1">
      <c r="A33" s="60" t="s">
        <v>75</v>
      </c>
      <c r="B33" s="63">
        <f>SUM(B34:B39)</f>
        <v>316.2</v>
      </c>
      <c r="C33" s="63">
        <f>SUM(C34:C39)</f>
        <v>316.2</v>
      </c>
      <c r="D33" s="45">
        <f t="shared" si="1"/>
        <v>100</v>
      </c>
    </row>
    <row r="34" spans="1:4" ht="33" customHeight="1" hidden="1">
      <c r="A34" s="54" t="s">
        <v>76</v>
      </c>
      <c r="B34" s="37"/>
      <c r="C34" s="37"/>
      <c r="D34" s="45" t="e">
        <f t="shared" si="1"/>
        <v>#DIV/0!</v>
      </c>
    </row>
    <row r="35" spans="1:4" ht="36" customHeight="1" hidden="1">
      <c r="A35" s="54" t="s">
        <v>89</v>
      </c>
      <c r="B35" s="37"/>
      <c r="C35" s="37"/>
      <c r="D35" s="45" t="e">
        <f t="shared" si="1"/>
        <v>#DIV/0!</v>
      </c>
    </row>
    <row r="36" spans="1:4" ht="81" customHeight="1" hidden="1">
      <c r="A36" s="54" t="s">
        <v>77</v>
      </c>
      <c r="B36" s="37"/>
      <c r="C36" s="37"/>
      <c r="D36" s="45" t="e">
        <f t="shared" si="1"/>
        <v>#DIV/0!</v>
      </c>
    </row>
    <row r="37" spans="1:4" ht="34.5" customHeight="1">
      <c r="A37" s="54" t="s">
        <v>78</v>
      </c>
      <c r="B37" s="37">
        <v>35.9</v>
      </c>
      <c r="C37" s="37">
        <f>B37</f>
        <v>35.9</v>
      </c>
      <c r="D37" s="45">
        <f t="shared" si="1"/>
        <v>100</v>
      </c>
    </row>
    <row r="38" spans="1:4" ht="50.25" customHeight="1">
      <c r="A38" s="54" t="s">
        <v>79</v>
      </c>
      <c r="B38" s="37">
        <v>280.3</v>
      </c>
      <c r="C38" s="37">
        <v>280.3</v>
      </c>
      <c r="D38" s="45">
        <f t="shared" si="1"/>
        <v>100</v>
      </c>
    </row>
    <row r="39" spans="1:4" ht="50.25" customHeight="1" hidden="1">
      <c r="A39" s="54" t="s">
        <v>80</v>
      </c>
      <c r="B39" s="37"/>
      <c r="C39" s="37"/>
      <c r="D39" s="45" t="e">
        <f t="shared" si="1"/>
        <v>#DIV/0!</v>
      </c>
    </row>
    <row r="40" spans="1:4" ht="15.75">
      <c r="A40" s="17" t="s">
        <v>7</v>
      </c>
      <c r="B40" s="43">
        <f>B10+B26</f>
        <v>2852.3</v>
      </c>
      <c r="C40" s="43">
        <f>C10+C26</f>
        <v>2830.3</v>
      </c>
      <c r="D40" s="44">
        <f>C40/B40*100</f>
        <v>99.22869263401466</v>
      </c>
    </row>
    <row r="41" spans="1:4" ht="23.25" customHeight="1">
      <c r="A41" s="14" t="s">
        <v>26</v>
      </c>
      <c r="B41" s="37"/>
      <c r="C41" s="37"/>
      <c r="D41" s="44"/>
    </row>
    <row r="42" spans="1:4" ht="23.25" customHeight="1">
      <c r="A42" s="31" t="s">
        <v>8</v>
      </c>
      <c r="B42" s="43">
        <f>SUM(B43:B52)</f>
        <v>2805</v>
      </c>
      <c r="C42" s="43">
        <f>SUM(C43:C52)</f>
        <v>2661</v>
      </c>
      <c r="D42" s="44">
        <f aca="true" t="shared" si="2" ref="D42:D79">C42/B42*100</f>
        <v>94.8663101604278</v>
      </c>
    </row>
    <row r="43" spans="1:4" ht="23.25" customHeight="1">
      <c r="A43" s="32" t="s">
        <v>42</v>
      </c>
      <c r="B43" s="41">
        <v>455.7</v>
      </c>
      <c r="C43" s="41">
        <v>437.4</v>
      </c>
      <c r="D43" s="45">
        <f t="shared" si="2"/>
        <v>95.98420013166556</v>
      </c>
    </row>
    <row r="44" spans="1:4" ht="23.25" customHeight="1">
      <c r="A44" s="32" t="s">
        <v>81</v>
      </c>
      <c r="B44" s="49">
        <v>1832.9</v>
      </c>
      <c r="C44" s="49">
        <v>1753.5</v>
      </c>
      <c r="D44" s="45">
        <f t="shared" si="2"/>
        <v>95.668066997654</v>
      </c>
    </row>
    <row r="45" spans="1:4" ht="48.75" customHeight="1">
      <c r="A45" s="56" t="s">
        <v>86</v>
      </c>
      <c r="B45" s="49">
        <v>21.7</v>
      </c>
      <c r="C45" s="49">
        <f>B45</f>
        <v>21.7</v>
      </c>
      <c r="D45" s="45">
        <f t="shared" si="2"/>
        <v>100</v>
      </c>
    </row>
    <row r="46" spans="1:4" ht="23.25" customHeight="1">
      <c r="A46" s="32" t="s">
        <v>9</v>
      </c>
      <c r="B46" s="41">
        <v>10</v>
      </c>
      <c r="C46" s="40">
        <v>0</v>
      </c>
      <c r="D46" s="45">
        <f t="shared" si="2"/>
        <v>0</v>
      </c>
    </row>
    <row r="47" spans="1:7" ht="52.5" customHeight="1">
      <c r="A47" s="32" t="s">
        <v>52</v>
      </c>
      <c r="B47" s="37">
        <v>10</v>
      </c>
      <c r="C47" s="37">
        <v>0</v>
      </c>
      <c r="D47" s="45">
        <f t="shared" si="2"/>
        <v>0</v>
      </c>
      <c r="G47" s="65"/>
    </row>
    <row r="48" spans="1:4" ht="54.75" customHeight="1">
      <c r="A48" s="56" t="s">
        <v>91</v>
      </c>
      <c r="B48" s="37">
        <f>C48</f>
        <v>4.4</v>
      </c>
      <c r="C48" s="37">
        <v>4.4</v>
      </c>
      <c r="D48" s="45">
        <f t="shared" si="2"/>
        <v>100</v>
      </c>
    </row>
    <row r="49" spans="1:4" ht="35.25" customHeight="1">
      <c r="A49" s="56" t="s">
        <v>92</v>
      </c>
      <c r="B49" s="37">
        <v>1</v>
      </c>
      <c r="C49" s="37">
        <f>B49</f>
        <v>1</v>
      </c>
      <c r="D49" s="45">
        <f t="shared" si="2"/>
        <v>100</v>
      </c>
    </row>
    <row r="50" spans="1:4" ht="26.25" customHeight="1">
      <c r="A50" s="32" t="s">
        <v>90</v>
      </c>
      <c r="B50" s="37">
        <v>452.5</v>
      </c>
      <c r="C50" s="37">
        <v>426.2</v>
      </c>
      <c r="D50" s="45">
        <f t="shared" si="2"/>
        <v>94.1878453038674</v>
      </c>
    </row>
    <row r="51" spans="1:4" ht="31.5" customHeight="1">
      <c r="A51" s="55" t="s">
        <v>50</v>
      </c>
      <c r="B51" s="41">
        <v>11.5</v>
      </c>
      <c r="C51" s="41">
        <v>11.5</v>
      </c>
      <c r="D51" s="45">
        <f t="shared" si="2"/>
        <v>100</v>
      </c>
    </row>
    <row r="52" spans="1:4" ht="33.75" customHeight="1">
      <c r="A52" s="32" t="s">
        <v>45</v>
      </c>
      <c r="B52" s="41">
        <v>5.3</v>
      </c>
      <c r="C52" s="41">
        <v>5.3</v>
      </c>
      <c r="D52" s="45">
        <f t="shared" si="2"/>
        <v>100</v>
      </c>
    </row>
    <row r="53" spans="1:4" ht="23.25" customHeight="1">
      <c r="A53" s="31" t="s">
        <v>10</v>
      </c>
      <c r="B53" s="43">
        <f>B54</f>
        <v>87.7</v>
      </c>
      <c r="C53" s="43">
        <f>C54</f>
        <v>79.7</v>
      </c>
      <c r="D53" s="44">
        <f t="shared" si="2"/>
        <v>90.87799315849487</v>
      </c>
    </row>
    <row r="54" spans="1:4" ht="23.25" customHeight="1">
      <c r="A54" s="32" t="s">
        <v>39</v>
      </c>
      <c r="B54" s="49">
        <v>87.7</v>
      </c>
      <c r="C54" s="49">
        <v>79.7</v>
      </c>
      <c r="D54" s="45">
        <f t="shared" si="2"/>
        <v>90.87799315849487</v>
      </c>
    </row>
    <row r="55" spans="1:4" ht="38.25" customHeight="1">
      <c r="A55" s="31" t="s">
        <v>11</v>
      </c>
      <c r="B55" s="43">
        <f>SUM(B56:B59)</f>
        <v>69.7</v>
      </c>
      <c r="C55" s="43">
        <f>SUM(C56:C59)</f>
        <v>35.9</v>
      </c>
      <c r="D55" s="44">
        <f t="shared" si="2"/>
        <v>51.50645624103299</v>
      </c>
    </row>
    <row r="56" spans="1:4" ht="69" customHeight="1">
      <c r="A56" s="32" t="s">
        <v>51</v>
      </c>
      <c r="B56" s="49">
        <v>10</v>
      </c>
      <c r="C56" s="49">
        <v>0</v>
      </c>
      <c r="D56" s="45">
        <f t="shared" si="2"/>
        <v>0</v>
      </c>
    </row>
    <row r="57" spans="1:4" ht="38.25" customHeight="1">
      <c r="A57" s="32" t="s">
        <v>59</v>
      </c>
      <c r="B57" s="49">
        <v>22</v>
      </c>
      <c r="C57" s="49">
        <v>0</v>
      </c>
      <c r="D57" s="45">
        <f>C57/B57*100</f>
        <v>0</v>
      </c>
    </row>
    <row r="58" spans="1:4" ht="38.25" customHeight="1">
      <c r="A58" s="32" t="s">
        <v>66</v>
      </c>
      <c r="B58" s="49">
        <v>35.9</v>
      </c>
      <c r="C58" s="49">
        <v>34.1</v>
      </c>
      <c r="D58" s="45">
        <f>C58/B58*100</f>
        <v>94.98607242339834</v>
      </c>
    </row>
    <row r="59" spans="1:4" ht="38.25" customHeight="1">
      <c r="A59" s="32" t="s">
        <v>67</v>
      </c>
      <c r="B59" s="49">
        <v>1.8</v>
      </c>
      <c r="C59" s="49">
        <v>1.8</v>
      </c>
      <c r="D59" s="45">
        <f>C59/B59*100</f>
        <v>100</v>
      </c>
    </row>
    <row r="60" spans="1:4" ht="23.25" customHeight="1">
      <c r="A60" s="33" t="s">
        <v>41</v>
      </c>
      <c r="B60" s="43">
        <f>SUM(B61:B66)</f>
        <v>416.09999999999997</v>
      </c>
      <c r="C60" s="43">
        <f>SUM(C61:C66)</f>
        <v>379.49999999999994</v>
      </c>
      <c r="D60" s="44">
        <f t="shared" si="2"/>
        <v>91.20403749098773</v>
      </c>
    </row>
    <row r="61" spans="1:4" ht="63" customHeight="1">
      <c r="A61" s="56" t="s">
        <v>53</v>
      </c>
      <c r="B61" s="41">
        <v>89.8</v>
      </c>
      <c r="C61" s="41">
        <v>68.4</v>
      </c>
      <c r="D61" s="45">
        <f t="shared" si="2"/>
        <v>76.16926503340758</v>
      </c>
    </row>
    <row r="62" spans="1:4" ht="82.5" customHeight="1">
      <c r="A62" s="32" t="s">
        <v>60</v>
      </c>
      <c r="B62" s="41">
        <v>280.3</v>
      </c>
      <c r="C62" s="41">
        <v>265.1</v>
      </c>
      <c r="D62" s="45">
        <f t="shared" si="2"/>
        <v>94.57723867285051</v>
      </c>
    </row>
    <row r="63" spans="1:4" ht="64.5" customHeight="1" hidden="1">
      <c r="A63" s="38" t="s">
        <v>82</v>
      </c>
      <c r="B63" s="41"/>
      <c r="C63" s="41"/>
      <c r="D63" s="45" t="e">
        <f t="shared" si="2"/>
        <v>#DIV/0!</v>
      </c>
    </row>
    <row r="64" spans="1:4" ht="66" customHeight="1">
      <c r="A64" s="38" t="s">
        <v>61</v>
      </c>
      <c r="B64" s="41">
        <v>3.2</v>
      </c>
      <c r="C64" s="41">
        <v>3.2</v>
      </c>
      <c r="D64" s="45">
        <f t="shared" si="2"/>
        <v>100</v>
      </c>
    </row>
    <row r="65" spans="1:4" ht="67.5" customHeight="1">
      <c r="A65" s="38" t="s">
        <v>83</v>
      </c>
      <c r="B65" s="41">
        <v>4.4</v>
      </c>
      <c r="C65" s="41">
        <f>B65</f>
        <v>4.4</v>
      </c>
      <c r="D65" s="45">
        <f t="shared" si="2"/>
        <v>100</v>
      </c>
    </row>
    <row r="66" spans="1:4" ht="48.75" customHeight="1">
      <c r="A66" s="38" t="s">
        <v>93</v>
      </c>
      <c r="B66" s="41">
        <v>38.4</v>
      </c>
      <c r="C66" s="41">
        <f>B66</f>
        <v>38.4</v>
      </c>
      <c r="D66" s="45">
        <f t="shared" si="2"/>
        <v>100</v>
      </c>
    </row>
    <row r="67" spans="1:4" ht="23.25" customHeight="1">
      <c r="A67" s="33" t="s">
        <v>12</v>
      </c>
      <c r="B67" s="43">
        <f>SUM(B68:B75)</f>
        <v>312.7</v>
      </c>
      <c r="C67" s="43">
        <f>SUM(C68:C75)</f>
        <v>304.2</v>
      </c>
      <c r="D67" s="44">
        <f t="shared" si="2"/>
        <v>97.28173968660057</v>
      </c>
    </row>
    <row r="68" spans="1:4" ht="34.5" customHeight="1">
      <c r="A68" s="38" t="s">
        <v>94</v>
      </c>
      <c r="B68" s="41">
        <v>22.6</v>
      </c>
      <c r="C68" s="41">
        <f>B68</f>
        <v>22.6</v>
      </c>
      <c r="D68" s="45">
        <f>C68/B68*100</f>
        <v>100</v>
      </c>
    </row>
    <row r="69" spans="1:4" ht="23.25" customHeight="1" hidden="1">
      <c r="A69" s="38" t="s">
        <v>62</v>
      </c>
      <c r="B69" s="41"/>
      <c r="C69" s="41"/>
      <c r="D69" s="45" t="e">
        <f aca="true" t="shared" si="3" ref="D69:D75">C69/B69*100</f>
        <v>#DIV/0!</v>
      </c>
    </row>
    <row r="70" spans="1:4" ht="51.75" customHeight="1" hidden="1">
      <c r="A70" s="38" t="s">
        <v>84</v>
      </c>
      <c r="B70" s="41"/>
      <c r="C70" s="41"/>
      <c r="D70" s="45" t="e">
        <f>C70/B70*100</f>
        <v>#DIV/0!</v>
      </c>
    </row>
    <row r="71" spans="1:4" ht="51.75" customHeight="1">
      <c r="A71" s="38" t="s">
        <v>58</v>
      </c>
      <c r="B71" s="41">
        <v>30.4</v>
      </c>
      <c r="C71" s="41">
        <f>B71</f>
        <v>30.4</v>
      </c>
      <c r="D71" s="45">
        <f t="shared" si="3"/>
        <v>100</v>
      </c>
    </row>
    <row r="72" spans="1:4" ht="23.25" customHeight="1">
      <c r="A72" s="38" t="s">
        <v>95</v>
      </c>
      <c r="B72" s="41">
        <v>167</v>
      </c>
      <c r="C72" s="41">
        <v>158.5</v>
      </c>
      <c r="D72" s="45">
        <f t="shared" si="3"/>
        <v>94.91017964071857</v>
      </c>
    </row>
    <row r="73" spans="1:4" ht="32.25" customHeight="1">
      <c r="A73" s="38" t="s">
        <v>96</v>
      </c>
      <c r="B73" s="41">
        <v>15</v>
      </c>
      <c r="C73" s="41">
        <f>B73</f>
        <v>15</v>
      </c>
      <c r="D73" s="45">
        <f t="shared" si="3"/>
        <v>100</v>
      </c>
    </row>
    <row r="74" spans="1:4" ht="51" customHeight="1">
      <c r="A74" s="56" t="s">
        <v>85</v>
      </c>
      <c r="B74" s="41">
        <v>37.7</v>
      </c>
      <c r="C74" s="41">
        <f>B74</f>
        <v>37.7</v>
      </c>
      <c r="D74" s="45">
        <f>C74/B74*100</f>
        <v>100</v>
      </c>
    </row>
    <row r="75" spans="1:4" ht="113.25" customHeight="1">
      <c r="A75" s="56" t="s">
        <v>87</v>
      </c>
      <c r="B75" s="41">
        <v>40</v>
      </c>
      <c r="C75" s="41">
        <f>B75</f>
        <v>40</v>
      </c>
      <c r="D75" s="45">
        <f t="shared" si="3"/>
        <v>100</v>
      </c>
    </row>
    <row r="76" spans="1:4" ht="23.25" customHeight="1">
      <c r="A76" s="33" t="s">
        <v>13</v>
      </c>
      <c r="B76" s="43">
        <f>SUM(B77:B77)</f>
        <v>31.4</v>
      </c>
      <c r="C76" s="43">
        <f>SUM(C77:C77)</f>
        <v>31.4</v>
      </c>
      <c r="D76" s="44">
        <f t="shared" si="2"/>
        <v>100</v>
      </c>
    </row>
    <row r="77" spans="1:4" ht="36.75" customHeight="1">
      <c r="A77" s="38" t="s">
        <v>63</v>
      </c>
      <c r="B77" s="49">
        <v>31.4</v>
      </c>
      <c r="C77" s="49">
        <f>B77</f>
        <v>31.4</v>
      </c>
      <c r="D77" s="45">
        <f t="shared" si="2"/>
        <v>100</v>
      </c>
    </row>
    <row r="78" spans="1:4" ht="23.25" customHeight="1">
      <c r="A78" s="33" t="s">
        <v>43</v>
      </c>
      <c r="B78" s="43">
        <f>SUM(B79:B79)</f>
        <v>1</v>
      </c>
      <c r="C78" s="43">
        <f>SUM(C79:C79)</f>
        <v>1</v>
      </c>
      <c r="D78" s="44">
        <f t="shared" si="2"/>
        <v>100</v>
      </c>
    </row>
    <row r="79" spans="1:4" ht="49.5" customHeight="1">
      <c r="A79" s="38" t="s">
        <v>88</v>
      </c>
      <c r="B79" s="41">
        <v>1</v>
      </c>
      <c r="C79" s="41">
        <v>1</v>
      </c>
      <c r="D79" s="45">
        <f t="shared" si="2"/>
        <v>100</v>
      </c>
    </row>
    <row r="80" spans="1:4" ht="22.5" customHeight="1">
      <c r="A80" s="22" t="s">
        <v>14</v>
      </c>
      <c r="B80" s="43">
        <f>B42+B53+B55+B60+B67+B76+B78</f>
        <v>3723.5999999999995</v>
      </c>
      <c r="C80" s="43">
        <f>C42+C53+C55+C60+C67+C76+C78</f>
        <v>3492.7</v>
      </c>
      <c r="D80" s="44">
        <f>C80/B80*100</f>
        <v>93.79901170909874</v>
      </c>
    </row>
    <row r="81" spans="1:4" ht="33" customHeight="1">
      <c r="A81" s="21" t="s">
        <v>36</v>
      </c>
      <c r="B81" s="50">
        <f>B40-B80</f>
        <v>-871.2999999999993</v>
      </c>
      <c r="C81" s="50">
        <f>C40-C80</f>
        <v>-662.3999999999996</v>
      </c>
      <c r="D81" s="44"/>
    </row>
    <row r="82" spans="1:4" ht="31.5">
      <c r="A82" s="21" t="s">
        <v>15</v>
      </c>
      <c r="B82" s="50">
        <f>-B81</f>
        <v>871.2999999999993</v>
      </c>
      <c r="C82" s="50">
        <f>-C81</f>
        <v>662.3999999999996</v>
      </c>
      <c r="D82" s="44"/>
    </row>
    <row r="83" spans="1:4" ht="31.5">
      <c r="A83" s="21" t="s">
        <v>16</v>
      </c>
      <c r="B83" s="50">
        <f>B82</f>
        <v>871.2999999999993</v>
      </c>
      <c r="C83" s="50">
        <f>C82</f>
        <v>662.3999999999996</v>
      </c>
      <c r="D83" s="44"/>
    </row>
    <row r="84" spans="1:4" ht="15.75">
      <c r="A84" s="19" t="s">
        <v>37</v>
      </c>
      <c r="B84" s="37">
        <f>-B40</f>
        <v>-2852.3</v>
      </c>
      <c r="C84" s="37">
        <f>-C40</f>
        <v>-2830.3</v>
      </c>
      <c r="D84" s="45"/>
    </row>
    <row r="85" spans="1:4" ht="16.5" thickBot="1">
      <c r="A85" s="29" t="s">
        <v>38</v>
      </c>
      <c r="B85" s="51">
        <f>B80</f>
        <v>3723.5999999999995</v>
      </c>
      <c r="C85" s="51">
        <f>C80</f>
        <v>3492.7</v>
      </c>
      <c r="D85" s="52"/>
    </row>
    <row r="86" spans="1:4" ht="23.25" customHeight="1">
      <c r="A86" s="67" t="s">
        <v>27</v>
      </c>
      <c r="B86" s="68"/>
      <c r="C86" s="68"/>
      <c r="D86" s="69"/>
    </row>
    <row r="87" spans="1:5" ht="15.75">
      <c r="A87" s="18" t="s">
        <v>17</v>
      </c>
      <c r="B87" s="28">
        <v>1666.9</v>
      </c>
      <c r="C87" s="26">
        <v>1619.3</v>
      </c>
      <c r="D87" s="27">
        <f aca="true" t="shared" si="4" ref="D87:D92">C87/B87*100</f>
        <v>97.14439978403023</v>
      </c>
      <c r="E87" s="5"/>
    </row>
    <row r="88" spans="1:4" ht="15.75">
      <c r="A88" s="18" t="s">
        <v>18</v>
      </c>
      <c r="B88" s="15">
        <v>1</v>
      </c>
      <c r="C88" s="15">
        <v>0</v>
      </c>
      <c r="D88" s="27">
        <f t="shared" si="4"/>
        <v>0</v>
      </c>
    </row>
    <row r="89" spans="1:5" ht="15.75">
      <c r="A89" s="18" t="s">
        <v>40</v>
      </c>
      <c r="B89" s="28">
        <v>503.5</v>
      </c>
      <c r="C89" s="15">
        <v>456.9</v>
      </c>
      <c r="D89" s="16">
        <f t="shared" si="4"/>
        <v>90.74478649453823</v>
      </c>
      <c r="E89" s="5"/>
    </row>
    <row r="90" spans="1:4" ht="15.75">
      <c r="A90" s="18" t="s">
        <v>19</v>
      </c>
      <c r="B90" s="28">
        <v>398</v>
      </c>
      <c r="C90" s="15">
        <v>351.3</v>
      </c>
      <c r="D90" s="16">
        <f t="shared" si="4"/>
        <v>88.26633165829146</v>
      </c>
    </row>
    <row r="91" spans="1:4" ht="15.75">
      <c r="A91" s="18" t="s">
        <v>20</v>
      </c>
      <c r="B91" s="28">
        <v>62.2</v>
      </c>
      <c r="C91" s="15">
        <f>B91</f>
        <v>62.2</v>
      </c>
      <c r="D91" s="16">
        <f t="shared" si="4"/>
        <v>100</v>
      </c>
    </row>
    <row r="92" spans="1:4" ht="16.5" thickBot="1">
      <c r="A92" s="23" t="s">
        <v>21</v>
      </c>
      <c r="B92" s="30">
        <v>249.5</v>
      </c>
      <c r="C92" s="24">
        <v>215.4</v>
      </c>
      <c r="D92" s="25">
        <f t="shared" si="4"/>
        <v>86.33266533066133</v>
      </c>
    </row>
    <row r="93" spans="1:4" ht="12.75">
      <c r="A93" s="1"/>
      <c r="B93" s="2"/>
      <c r="C93" s="2"/>
      <c r="D93" s="2"/>
    </row>
    <row r="94" spans="1:4" ht="12.75">
      <c r="A94" s="1"/>
      <c r="B94" s="2"/>
      <c r="C94" s="2"/>
      <c r="D94" s="2"/>
    </row>
    <row r="95" spans="1:4" ht="12.75">
      <c r="A95" s="1"/>
      <c r="B95" s="2"/>
      <c r="C95" s="2"/>
      <c r="D95" s="2"/>
    </row>
    <row r="96" spans="1:4" ht="12.75">
      <c r="A96" s="1"/>
      <c r="B96" s="2"/>
      <c r="C96" s="2"/>
      <c r="D96" s="2"/>
    </row>
    <row r="97" spans="1:4" ht="12.75">
      <c r="A97" s="1"/>
      <c r="B97" s="2"/>
      <c r="C97" s="2"/>
      <c r="D97" s="2"/>
    </row>
    <row r="98" spans="1:4" ht="12.75">
      <c r="A98" s="1"/>
      <c r="B98" s="2"/>
      <c r="C98" s="2"/>
      <c r="D98" s="2"/>
    </row>
    <row r="99" spans="1:4" ht="12.75">
      <c r="A99" s="1"/>
      <c r="B99" s="2"/>
      <c r="C99" s="2"/>
      <c r="D99" s="2"/>
    </row>
    <row r="100" spans="1:4" ht="12.75">
      <c r="A100" s="1"/>
      <c r="B100" s="2"/>
      <c r="C100" s="2"/>
      <c r="D100" s="2"/>
    </row>
    <row r="101" spans="1:4" ht="12.75">
      <c r="A101" s="1"/>
      <c r="B101" s="2"/>
      <c r="C101" s="2"/>
      <c r="D101" s="2"/>
    </row>
    <row r="102" spans="1:4" ht="18.75" customHeight="1">
      <c r="A102" s="1"/>
      <c r="B102" s="2"/>
      <c r="C102" s="2"/>
      <c r="D102" s="2"/>
    </row>
    <row r="103" spans="1:4" ht="12.75">
      <c r="A103" s="1"/>
      <c r="B103" s="2"/>
      <c r="C103" s="2"/>
      <c r="D103" s="2"/>
    </row>
    <row r="104" spans="1:4" ht="18.75" customHeight="1">
      <c r="A104" s="1"/>
      <c r="B104" s="2"/>
      <c r="C104" s="2"/>
      <c r="D104" s="2"/>
    </row>
    <row r="105" spans="1:4" ht="12.75">
      <c r="A105" s="1"/>
      <c r="B105" s="2"/>
      <c r="C105" s="2"/>
      <c r="D105" s="2"/>
    </row>
    <row r="106" spans="1:4" ht="12.75">
      <c r="A106" s="1"/>
      <c r="B106" s="2"/>
      <c r="C106" s="2"/>
      <c r="D106" s="2"/>
    </row>
    <row r="107" spans="1:4" ht="12.75">
      <c r="A107" s="1"/>
      <c r="B107" s="2"/>
      <c r="C107" s="2"/>
      <c r="D107" s="2"/>
    </row>
    <row r="108" spans="1:4" ht="12.75">
      <c r="A108" s="1"/>
      <c r="B108" s="2"/>
      <c r="C108" s="2"/>
      <c r="D108" s="2"/>
    </row>
    <row r="109" spans="1:4" ht="12.75">
      <c r="A109" s="1"/>
      <c r="B109" s="2"/>
      <c r="C109" s="2"/>
      <c r="D109" s="2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</sheetData>
  <sheetProtection/>
  <mergeCells count="5">
    <mergeCell ref="A86:D86"/>
    <mergeCell ref="A2:D2"/>
    <mergeCell ref="A3:D3"/>
    <mergeCell ref="A4:D4"/>
    <mergeCell ref="A1:D1"/>
  </mergeCells>
  <printOptions/>
  <pageMargins left="0.7874015748031497" right="0.2755905511811024" top="0.3937007874015748" bottom="0.31496062992125984" header="0" footer="0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6.375" style="0" customWidth="1"/>
    <col min="2" max="2" width="54.25390625" style="0" customWidth="1"/>
    <col min="3" max="3" width="19.75390625" style="0" customWidth="1"/>
  </cols>
  <sheetData>
    <row r="1" spans="1:3" ht="18.75">
      <c r="A1" s="70" t="s">
        <v>29</v>
      </c>
      <c r="B1" s="70"/>
      <c r="C1" s="70"/>
    </row>
    <row r="2" spans="1:3" ht="18.75">
      <c r="A2" s="70" t="s">
        <v>30</v>
      </c>
      <c r="B2" s="70"/>
      <c r="C2" s="70"/>
    </row>
    <row r="3" spans="1:3" ht="18.75">
      <c r="A3" s="70" t="s">
        <v>100</v>
      </c>
      <c r="B3" s="70"/>
      <c r="C3" s="70"/>
    </row>
    <row r="4" ht="18.75">
      <c r="A4" s="4"/>
    </row>
    <row r="5" spans="1:3" ht="31.5">
      <c r="A5" s="46" t="s">
        <v>28</v>
      </c>
      <c r="B5" s="46" t="s">
        <v>32</v>
      </c>
      <c r="C5" s="46" t="s">
        <v>31</v>
      </c>
    </row>
    <row r="6" spans="1:3" ht="15.75">
      <c r="A6" s="47">
        <v>1</v>
      </c>
      <c r="B6" s="47">
        <v>2</v>
      </c>
      <c r="C6" s="47">
        <v>3</v>
      </c>
    </row>
    <row r="7" spans="1:3" ht="31.5" customHeight="1">
      <c r="A7" s="48">
        <v>1</v>
      </c>
      <c r="B7" s="39" t="s">
        <v>54</v>
      </c>
      <c r="C7" s="48">
        <v>6</v>
      </c>
    </row>
    <row r="8" spans="1:3" ht="45.75" customHeight="1">
      <c r="A8" s="71">
        <v>2</v>
      </c>
      <c r="B8" s="72" t="s">
        <v>34</v>
      </c>
      <c r="C8" s="42">
        <v>1193.3</v>
      </c>
    </row>
    <row r="9" spans="1:3" ht="15.75" hidden="1">
      <c r="A9" s="71"/>
      <c r="B9" s="72"/>
      <c r="C9" s="47">
        <v>794.2</v>
      </c>
    </row>
    <row r="10" spans="1:3" ht="65.25" customHeight="1">
      <c r="A10" s="71">
        <v>3</v>
      </c>
      <c r="B10" s="39" t="s">
        <v>33</v>
      </c>
      <c r="C10" s="48">
        <v>4</v>
      </c>
    </row>
    <row r="11" spans="1:3" ht="18.75" customHeight="1" hidden="1">
      <c r="A11" s="71"/>
      <c r="B11" s="39"/>
      <c r="C11" s="47">
        <v>23</v>
      </c>
    </row>
    <row r="12" spans="1:3" ht="65.25" customHeight="1">
      <c r="A12" s="48">
        <v>4</v>
      </c>
      <c r="B12" s="39" t="s">
        <v>35</v>
      </c>
      <c r="C12" s="42">
        <v>426</v>
      </c>
    </row>
    <row r="13" ht="18.75">
      <c r="A13" s="10"/>
    </row>
    <row r="14" ht="18.75">
      <c r="A14" s="10"/>
    </row>
    <row r="15" ht="18.75">
      <c r="A15" s="10"/>
    </row>
  </sheetData>
  <sheetProtection/>
  <mergeCells count="6">
    <mergeCell ref="A10:A11"/>
    <mergeCell ref="A1:C1"/>
    <mergeCell ref="A3:C3"/>
    <mergeCell ref="A2:C2"/>
    <mergeCell ref="A8:A9"/>
    <mergeCell ref="B8:B9"/>
  </mergeCells>
  <printOptions/>
  <pageMargins left="1.1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2018-04-25T08:26:22Z</cp:lastPrinted>
  <dcterms:created xsi:type="dcterms:W3CDTF">2009-10-26T03:31:31Z</dcterms:created>
  <dcterms:modified xsi:type="dcterms:W3CDTF">2019-06-18T08:30:24Z</dcterms:modified>
  <cp:category/>
  <cp:version/>
  <cp:contentType/>
  <cp:contentStatus/>
</cp:coreProperties>
</file>