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5195" windowHeight="95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<sst xmlns="http://schemas.openxmlformats.org/spreadsheetml/2006/main" count="103" uniqueCount="102">
  <si>
    <t>Исполнено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</si>
  <si>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</si>
  <si>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</si>
  <si>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</si>
  <si>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</si>
  <si>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</si>
  <si>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Безвозмездные поступления</t>
  </si>
  <si>
    <t>ВСЕГО доходов:</t>
  </si>
  <si>
    <t>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</si>
  <si>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</si>
  <si>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</si>
  <si>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</si>
  <si>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</si>
  <si>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</si>
  <si>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ВСЕГО расходов:</t>
  </si>
  <si>
    <t>Источники внутреннего финансирования дефицита бюджета</t>
  </si>
  <si>
    <t>Изменение остатков средств на счетах по учету средств бюджета</t>
  </si>
  <si>
    <t>Заработная плата</t>
  </si>
  <si>
    <t>Прочие выплаты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</si>
  <si>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</si>
  <si>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</si>
  <si>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</si>
  <si>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 xml:space="preserve">   % исполнения</t>
  </si>
  <si>
    <t>СВЕДЕНИЯ</t>
  </si>
  <si>
    <t>Наименование показателя</t>
  </si>
  <si>
    <t>ДОХОДЫ</t>
  </si>
  <si>
    <t>РАСХОДЫ</t>
  </si>
  <si>
    <t>СПРАВОЧНО:</t>
  </si>
  <si>
    <t>№ п/п</t>
  </si>
  <si>
    <t xml:space="preserve">Сведения о численности муниципальных служащих, </t>
  </si>
  <si>
    <t xml:space="preserve">работников муниципальных учреждений </t>
  </si>
  <si>
    <t xml:space="preserve"> Значение</t>
  </si>
  <si>
    <t>Наименование  показателя</t>
  </si>
  <si>
    <t>Среднесписочная  численность работников муниципальных учреждений, оплата труда которых осуществляется за счет средств бюджетной сметы, за отчетный период, человек</t>
  </si>
  <si>
    <t xml:space="preserve">Фактические  затраты на денежное содержание муниципальных служащих за отчетный период, тыс. рублей </t>
  </si>
  <si>
    <t>Фактические затраты на денежное содержание работников муниципальных учреждений, оплата труда которых осуществляется за счет средств бюджетной сметы, за отчетный период, тыс.руб.</t>
  </si>
  <si>
    <t>Профицит бюджета (со знаком плюс), дефицит бюджета (со знаком минус)</t>
  </si>
  <si>
    <t>Доходы от сдачи в аренду имущества, находящегося в оперативном управлении органов управления поселений</t>
  </si>
  <si>
    <t xml:space="preserve">Увеличение остатков средств </t>
  </si>
  <si>
    <t xml:space="preserve">Уменьшение остатков средств </t>
  </si>
  <si>
    <t>Мобилизационная и вневойсковая подготовка</t>
  </si>
  <si>
    <t>Начисления на выплаты по оплате труда</t>
  </si>
  <si>
    <t>Национальная экономика</t>
  </si>
  <si>
    <t>Глава муниципального образования</t>
  </si>
  <si>
    <t>Центральный аппарат иных органов</t>
  </si>
  <si>
    <t xml:space="preserve">Культура, кинематография </t>
  </si>
  <si>
    <t xml:space="preserve"> о ходе исполнения бюджета Анцирского сельсовета</t>
  </si>
  <si>
    <t>Создание и обеспечение деятельности административных комиссий</t>
  </si>
  <si>
    <t>Акцизы по подакцизным товарам (продукции), производимым на территории Российской Федерации</t>
  </si>
  <si>
    <t>Дотации на выравнивание бюджетной обеспеченности за счет средств районного фонда финансовой поддержки</t>
  </si>
  <si>
    <t>Дотации на выравнивание бюджетной обеспеченности за счет средств краевого бюджета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</si>
  <si>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</si>
  <si>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МБТ на содержание и обеспечение текущего обслуживания зданий и сооружений учреждений образования Канского района</t>
  </si>
  <si>
    <t>Контрольно-счетный орган</t>
  </si>
  <si>
    <t>Обеспечение хозяйственного обслуживания</t>
  </si>
  <si>
    <t>Выполнение других обязательств органов местного самоуправления</t>
  </si>
  <si>
    <t>Создание, содержание и восполнение резерва материальных ресурсов для ликвидации чрезвычайных ситуаций природного и техногенного характера</t>
  </si>
  <si>
    <t>Мероприятия по землеустройству и землепользованию</t>
  </si>
  <si>
    <t>Дошкольное образование (расходы на содержание и обеспечение текущего обслуживания зданий и сооружений учреждений образования)</t>
  </si>
  <si>
    <t>Обеспечение деятельности (оказание услуг) подведомственных учреждений - дворцов и домов культуры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</si>
  <si>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</si>
  <si>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Мероприятия в сфере межнациональных отношений</t>
  </si>
  <si>
    <t>Оценка недвижимости, признание прав и урегулирование отношений по муниципальной собственности</t>
  </si>
  <si>
    <t>Содержание автомобильных дорог общего пользования местного значения и искусственных сооружений за счет средств дорожного фонда Анцирского сельсовета</t>
  </si>
  <si>
    <t>Среднесписочная  численность муниципальных служащих за отчетный период, человек</t>
  </si>
  <si>
    <t>Земельный налог с организаций, обладающих земельным участком</t>
  </si>
  <si>
    <t>Земельный налог с физических лиц, обладающих земельным участком</t>
  </si>
  <si>
    <t>Штрафы, санкции, возмещение ущерба</t>
  </si>
  <si>
    <t>Расходы на капитальный ремонт общего имущества в многоквартирных домах и жилых помещениях муниципального жилищного фонда</t>
  </si>
  <si>
    <t>Расходы на организацию уличного освещения</t>
  </si>
  <si>
    <t>МБТ на поддержку мер по обеспечению сбалансированности</t>
  </si>
  <si>
    <t>МБТ на содержание автомобильных дорог общего пользования местного значения городских округов, городских и сельских поселений</t>
  </si>
  <si>
    <t xml:space="preserve">МБТ на частичное финансирование (возмещение) расходов на реегиональные выплаты </t>
  </si>
  <si>
    <t>Расходы на организацию и содержание мест захоронения</t>
  </si>
  <si>
    <t>Расходы на санитарную уборку земельных участков, буртовку и уплотнение мусора, и организацию очистки мест временного хранения ТБО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</si>
  <si>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</si>
  <si>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Расходы на организацию и проведение общественных работ</t>
  </si>
  <si>
    <t xml:space="preserve">Обеспечение пожарной безопасности населения Анцирского сельсовета </t>
  </si>
  <si>
    <t xml:space="preserve">Обустройство наиболее опасных участков автомобильных дорог общего пользования местного значения техническими средствами организации дорожного движения и нанесение дорожной разметки за счет средств дорожного фонда Анцирского сельсовета 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</si>
  <si>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</t>
  </si>
  <si>
    <t xml:space="preserve"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</t>
  </si>
  <si>
    <t xml:space="preserve">Софинансирование по осуществлению дорожной деятельности в отношении автомобильных дорог общего пользования местного значения за счет средств дорожного фонда Анцирского сельсовета </t>
  </si>
  <si>
    <t xml:space="preserve">Софинансированние по обустройству пешеходных переходов и нанесение дорожной разметки на автомобильных дорогах общего пользования местного значения за счет средств дорожного фонда Анцирского сельсовета </t>
  </si>
  <si>
    <t>Расходы, связанные с организацией проведения мероприятий по отлову и содержанию безнадзорных животных</t>
  </si>
  <si>
    <t xml:space="preserve">Расходы на ремонт муниципального жилья </t>
  </si>
  <si>
    <t>Расходы, связанные с разработкой программы «Комплексное развитие систем коммунальной инфраструктуры Анцирского сельсовета»</t>
  </si>
  <si>
    <t>МБТ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организации строительства и содержания муниципального жилищного фонда</t>
  </si>
  <si>
    <t>МБТ на осуществление полномочий по организации в границах поселения электро-, тепло-, газо- и водоснабжения населения, водоотведения</t>
  </si>
  <si>
    <t xml:space="preserve">Расходы на организацию деятельности районного отряда "Подросток" поселений Канского района </t>
  </si>
  <si>
    <t>МБТ на осуществление полномочий по организации библиотечного обслуживания населения, комплектование и обеспечение сохранности библиотечных фондов библиотек поселений</t>
  </si>
  <si>
    <t>План, с учетом изменений     на 28.06.2016г.</t>
  </si>
  <si>
    <t xml:space="preserve">Доходы от реализации имущества, находящегося в государственной и муниципальной собственности </t>
  </si>
  <si>
    <t xml:space="preserve">Доходы, получаемые в виде арендной платы за земли, находящиеся в собственности сельских  поселений </t>
  </si>
  <si>
    <t>Прочие неналоговые хододы</t>
  </si>
  <si>
    <t>МБТ на обустройство пешеходных переходов и нанесение дорожной разметки на автомобильных дорог общего пользования местного значения</t>
  </si>
  <si>
    <t>МБТ на обеспечение первичных мер пожарной безопасности</t>
  </si>
  <si>
    <t>Субвенции местным бюджетам поселений на выполнение переданных полномочий субъектов Российской Федерации</t>
  </si>
  <si>
    <t xml:space="preserve">Субсидии на обеспечение первичных мер пожарной безопасности </t>
  </si>
  <si>
    <t xml:space="preserve">Софинансирование на обеспечение первичных мер пожарной безопасности </t>
  </si>
  <si>
    <t>по Анцирскому  сельсовету по состоянию на   01.10.2016 года</t>
  </si>
  <si>
    <t xml:space="preserve"> за 9 месяцев  2016 года</t>
  </si>
  <si>
    <t>(об использовании выделяемых бюджетных средств)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</si>
</sst>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45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178" fontId="0" fillId="0" borderId="0" xfId="0" applyNumberFormat="1" applyAlignment="1">
      <alignment wrapText="1"/>
    </xf>
    <xf numFmtId="178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8" fontId="1" fillId="0" borderId="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vertical="top" wrapText="1"/>
    </xf>
    <xf numFmtId="178" fontId="1" fillId="0" borderId="12" xfId="0" applyNumberFormat="1" applyFont="1" applyBorder="1" applyAlignment="1">
      <alignment vertical="top" wrapText="1"/>
    </xf>
    <xf numFmtId="178" fontId="3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vertical="top" wrapText="1"/>
    </xf>
    <xf numFmtId="178" fontId="1" fillId="0" borderId="11" xfId="0" applyNumberFormat="1" applyFont="1" applyBorder="1" applyAlignment="1">
      <alignment horizontal="justify" vertical="top" wrapText="1"/>
    </xf>
    <xf numFmtId="178" fontId="1" fillId="0" borderId="16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top" wrapText="1"/>
    </xf>
    <xf numFmtId="178" fontId="3" fillId="0" borderId="11" xfId="0" applyNumberFormat="1" applyFont="1" applyBorder="1" applyAlignment="1">
      <alignment horizontal="justify" vertical="center" wrapText="1"/>
    </xf>
    <xf numFmtId="178" fontId="1" fillId="0" borderId="17" xfId="0" applyNumberFormat="1" applyFont="1" applyBorder="1" applyAlignment="1">
      <alignment vertical="top" wrapText="1"/>
    </xf>
    <xf numFmtId="178" fontId="1" fillId="0" borderId="18" xfId="0" applyNumberFormat="1" applyFont="1" applyBorder="1" applyAlignment="1">
      <alignment vertical="top" wrapText="1"/>
    </xf>
    <xf numFmtId="178" fontId="1" fillId="0" borderId="19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 vertical="top" wrapText="1"/>
    </xf>
    <xf numFmtId="179" fontId="1" fillId="0" borderId="12" xfId="0" applyNumberFormat="1" applyFont="1" applyBorder="1" applyAlignment="1">
      <alignment vertical="top" wrapText="1"/>
    </xf>
    <xf numFmtId="179" fontId="1" fillId="0" borderId="10" xfId="0" applyNumberFormat="1" applyFont="1" applyBorder="1" applyAlignment="1">
      <alignment/>
    </xf>
    <xf numFmtId="178" fontId="1" fillId="0" borderId="20" xfId="0" applyNumberFormat="1" applyFont="1" applyBorder="1" applyAlignment="1">
      <alignment vertical="top" wrapText="1"/>
    </xf>
    <xf numFmtId="179" fontId="1" fillId="0" borderId="18" xfId="0" applyNumberFormat="1" applyFont="1" applyBorder="1" applyAlignment="1">
      <alignment/>
    </xf>
    <xf numFmtId="3" fontId="3" fillId="0" borderId="11" xfId="0" applyNumberFormat="1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1" fillId="0" borderId="11" xfId="0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>
      <alignment/>
    </xf>
    <xf numFmtId="179" fontId="1" fillId="0" borderId="0" xfId="0" applyNumberFormat="1" applyFont="1" applyFill="1" applyBorder="1" applyAlignment="1">
      <alignment horizontal="right" wrapText="1"/>
    </xf>
    <xf numFmtId="179" fontId="1" fillId="0" borderId="10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178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right" vertical="center"/>
    </xf>
    <xf numFmtId="179" fontId="1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right" vertical="center" wrapText="1"/>
    </xf>
    <xf numFmtId="178" fontId="3" fillId="0" borderId="12" xfId="0" applyNumberFormat="1" applyFont="1" applyBorder="1" applyAlignment="1">
      <alignment horizontal="right" vertical="center" wrapText="1"/>
    </xf>
    <xf numFmtId="178" fontId="1" fillId="0" borderId="12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79" fontId="1" fillId="0" borderId="10" xfId="0" applyNumberFormat="1" applyFont="1" applyBorder="1" applyAlignment="1" applyProtection="1">
      <alignment horizontal="right" vertical="center" wrapText="1"/>
      <protection/>
    </xf>
    <xf numFmtId="179" fontId="4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9" fontId="1" fillId="0" borderId="21" xfId="0" applyNumberFormat="1" applyFont="1" applyBorder="1" applyAlignment="1">
      <alignment horizontal="right" vertical="center" wrapText="1"/>
    </xf>
    <xf numFmtId="178" fontId="1" fillId="0" borderId="22" xfId="0" applyNumberFormat="1" applyFont="1" applyBorder="1" applyAlignment="1">
      <alignment horizontal="right" vertical="center" wrapText="1"/>
    </xf>
    <xf numFmtId="179" fontId="1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wrapText="1"/>
    </xf>
    <xf numFmtId="3" fontId="1" fillId="0" borderId="11" xfId="0" applyNumberFormat="1" applyFont="1" applyBorder="1" applyAlignment="1">
      <alignment horizontal="justify" vertical="top" wrapText="1"/>
    </xf>
    <xf numFmtId="0" fontId="44" fillId="0" borderId="0" xfId="0" applyFont="1" applyAlignment="1">
      <alignment horizontal="justify" vertical="top" wrapText="1"/>
    </xf>
    <xf numFmtId="178" fontId="1" fillId="0" borderId="16" xfId="0" applyNumberFormat="1" applyFont="1" applyBorder="1" applyAlignment="1">
      <alignment vertical="top" wrapText="1"/>
    </xf>
    <xf numFmtId="178" fontId="3" fillId="0" borderId="13" xfId="0" applyNumberFormat="1" applyFont="1" applyBorder="1" applyAlignment="1">
      <alignment horizontal="left" vertical="center" wrapText="1" indent="5"/>
    </xf>
    <xf numFmtId="178" fontId="1" fillId="0" borderId="14" xfId="0" applyNumberFormat="1" applyFont="1" applyBorder="1" applyAlignment="1">
      <alignment horizontal="left" vertical="center" wrapText="1" indent="5"/>
    </xf>
    <xf numFmtId="178" fontId="1" fillId="0" borderId="15" xfId="0" applyNumberFormat="1" applyFont="1" applyBorder="1" applyAlignment="1">
      <alignment horizontal="left" vertical="center" wrapText="1" indent="5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zoomScale="85" zoomScaleNormal="85" zoomScalePageLayoutView="0" workbookViewId="0" topLeftCell="A1">
      <selection activeCell="H13" sqref="H13"/>
    </sheetView>
  </sheetViews>
  <sheetFormatPr defaultColWidth="9.00390625" defaultRowHeight="12.75"/>
  <cols>
    <col min="1" max="1" width="50.25390625" style="0" customWidth="1"/>
    <col min="2" max="3" width="14.375" style="0" customWidth="1"/>
    <col min="4" max="4" width="13.875" style="0" customWidth="1"/>
    <col min="5" max="5" width="10.75390625" style="0" bestFit="1" customWidth="1"/>
  </cols>
  <sheetData>
    <row r="1" spans="1:4" ht="18.75">
      <c r="A1" s="64" t="s">
        <v>23</v>
      </c>
      <c r="B1" s="64"/>
      <c r="C1" s="64"/>
      <c r="D1" s="64"/>
    </row>
    <row r="2" spans="1:4" ht="18.75">
      <c r="A2" s="64" t="s">
        <v>46</v>
      </c>
      <c r="B2" s="64"/>
      <c r="C2" s="64"/>
      <c r="D2" s="64"/>
    </row>
    <row r="3" spans="1:4" ht="18.75">
      <c r="A3" s="64" t="s">
        <v>101</v>
      </c>
      <c r="B3" s="64"/>
      <c r="C3" s="64"/>
      <c r="D3" s="64"/>
    </row>
    <row r="4" spans="1:4" ht="18.75">
      <c r="A4" s="64" t="s">
        <v>100</v>
      </c>
      <c r="B4" s="64"/>
      <c r="C4" s="64"/>
      <c r="D4" s="64"/>
    </row>
    <row r="5" spans="1:4" ht="14.25" customHeight="1">
      <c r="A5" s="6"/>
      <c r="B5" s="4"/>
      <c r="C5" s="4"/>
      <c r="D5" s="4"/>
    </row>
    <row r="6" spans="1:4" ht="19.5" thickBot="1">
      <c r="A6" s="6"/>
      <c r="B6" s="4"/>
      <c r="C6" s="4"/>
      <c r="D6" s="4"/>
    </row>
    <row r="7" spans="1:4" ht="86.25" customHeight="1">
      <c r="A7" s="11" t="s">
        <v>24</v>
      </c>
      <c r="B7" s="12" t="s">
        <v>90</v>
      </c>
      <c r="C7" s="12" t="s">
        <v>0</v>
      </c>
      <c r="D7" s="13" t="s">
        <v>22</v>
      </c>
    </row>
    <row r="8" spans="1:4" ht="15.75">
      <c r="A8" s="8">
        <v>1</v>
      </c>
      <c r="B8" s="7">
        <v>2</v>
      </c>
      <c r="C8" s="7">
        <v>3</v>
      </c>
      <c r="D8" s="9">
        <v>4</v>
      </c>
    </row>
    <row r="9" spans="1:4" ht="23.25" customHeight="1">
      <c r="A9" s="14" t="s">
        <v>25</v>
      </c>
      <c r="B9" s="15"/>
      <c r="C9" s="15"/>
      <c r="D9" s="16"/>
    </row>
    <row r="10" spans="1:4" ht="15.75">
      <c r="A10" s="17" t="s">
        <v>1</v>
      </c>
      <c r="B10" s="44">
        <f>SUM(B11:B21)</f>
        <v>3573.9</v>
      </c>
      <c r="C10" s="44">
        <f>SUM(C11:C21)</f>
        <v>3000.9999999999995</v>
      </c>
      <c r="D10" s="45">
        <f aca="true" t="shared" si="0" ref="D10:D20">C10/B10*100</f>
        <v>83.96989283415874</v>
      </c>
    </row>
    <row r="11" spans="1:4" ht="15.75">
      <c r="A11" s="18" t="s">
        <v>2</v>
      </c>
      <c r="B11" s="42">
        <v>1301.9</v>
      </c>
      <c r="C11" s="42">
        <v>1555.6</v>
      </c>
      <c r="D11" s="55">
        <f t="shared" si="0"/>
        <v>119.48690375604885</v>
      </c>
    </row>
    <row r="12" spans="1:4" ht="47.25">
      <c r="A12" s="56" t="s">
        <v>48</v>
      </c>
      <c r="B12" s="38">
        <v>209</v>
      </c>
      <c r="C12" s="38">
        <v>215</v>
      </c>
      <c r="D12" s="46">
        <f t="shared" si="0"/>
        <v>102.87081339712918</v>
      </c>
    </row>
    <row r="13" spans="1:4" ht="15.75">
      <c r="A13" s="18" t="s">
        <v>3</v>
      </c>
      <c r="B13" s="38">
        <v>13.6</v>
      </c>
      <c r="C13" s="38">
        <v>13.6</v>
      </c>
      <c r="D13" s="46">
        <f t="shared" si="0"/>
        <v>100</v>
      </c>
    </row>
    <row r="14" spans="1:4" ht="15.75">
      <c r="A14" s="18" t="s">
        <v>4</v>
      </c>
      <c r="B14" s="42">
        <v>75</v>
      </c>
      <c r="C14" s="42">
        <v>70</v>
      </c>
      <c r="D14" s="46">
        <f t="shared" si="0"/>
        <v>93.33333333333333</v>
      </c>
    </row>
    <row r="15" spans="1:4" ht="31.5">
      <c r="A15" s="56" t="s">
        <v>65</v>
      </c>
      <c r="B15" s="38">
        <v>980.3</v>
      </c>
      <c r="C15" s="38">
        <v>861.1</v>
      </c>
      <c r="D15" s="46">
        <f t="shared" si="0"/>
        <v>87.84045700295829</v>
      </c>
    </row>
    <row r="16" spans="1:4" ht="31.5">
      <c r="A16" s="56" t="s">
        <v>66</v>
      </c>
      <c r="B16" s="38">
        <v>600.6</v>
      </c>
      <c r="C16" s="38">
        <v>267.7</v>
      </c>
      <c r="D16" s="46">
        <f t="shared" si="0"/>
        <v>44.57209457209457</v>
      </c>
    </row>
    <row r="17" spans="1:9" ht="15.75">
      <c r="A17" s="18" t="s">
        <v>5</v>
      </c>
      <c r="B17" s="42">
        <v>3.5</v>
      </c>
      <c r="C17" s="42">
        <v>7.6</v>
      </c>
      <c r="D17" s="46">
        <f t="shared" si="0"/>
        <v>217.14285714285714</v>
      </c>
      <c r="G17" s="35"/>
      <c r="H17" s="36"/>
      <c r="I17" s="37"/>
    </row>
    <row r="18" spans="1:4" ht="48" customHeight="1">
      <c r="A18" s="20" t="s">
        <v>37</v>
      </c>
      <c r="B18" s="42">
        <v>4.5</v>
      </c>
      <c r="C18" s="42">
        <v>4.5</v>
      </c>
      <c r="D18" s="46">
        <f t="shared" si="0"/>
        <v>100</v>
      </c>
    </row>
    <row r="19" spans="1:9" ht="47.25">
      <c r="A19" s="60" t="s">
        <v>92</v>
      </c>
      <c r="B19" s="42">
        <v>0</v>
      </c>
      <c r="C19" s="42">
        <v>0.4</v>
      </c>
      <c r="D19" s="46"/>
      <c r="G19" s="35"/>
      <c r="H19" s="36"/>
      <c r="I19" s="37"/>
    </row>
    <row r="20" spans="1:4" ht="46.5" customHeight="1">
      <c r="A20" s="59" t="s">
        <v>91</v>
      </c>
      <c r="B20" s="42">
        <v>380</v>
      </c>
      <c r="C20" s="42">
        <v>0</v>
      </c>
      <c r="D20" s="46">
        <f t="shared" si="0"/>
        <v>0</v>
      </c>
    </row>
    <row r="21" spans="1:4" ht="19.5" customHeight="1">
      <c r="A21" s="56" t="s">
        <v>67</v>
      </c>
      <c r="B21" s="42">
        <v>5.5</v>
      </c>
      <c r="C21" s="42">
        <v>5.5</v>
      </c>
      <c r="D21" s="46">
        <f>C21/B21*100</f>
        <v>100</v>
      </c>
    </row>
    <row r="22" spans="1:4" ht="19.5" customHeight="1">
      <c r="A22" s="56" t="s">
        <v>93</v>
      </c>
      <c r="B22" s="42">
        <v>0</v>
      </c>
      <c r="C22" s="42">
        <v>0</v>
      </c>
      <c r="D22" s="46"/>
    </row>
    <row r="23" spans="1:4" ht="15.75">
      <c r="A23" s="21" t="s">
        <v>6</v>
      </c>
      <c r="B23" s="44">
        <f>SUM(B24:B34)</f>
        <v>2312.0000000000005</v>
      </c>
      <c r="C23" s="44">
        <f>SUM(C24:C34)+0.1</f>
        <v>2278.8</v>
      </c>
      <c r="D23" s="45">
        <f aca="true" t="shared" si="1" ref="D23:D30">C23/B23*100</f>
        <v>98.56401384083043</v>
      </c>
    </row>
    <row r="24" spans="1:4" ht="51.75" customHeight="1">
      <c r="A24" s="56" t="s">
        <v>49</v>
      </c>
      <c r="B24" s="38">
        <v>382.9</v>
      </c>
      <c r="C24" s="38">
        <f>B24</f>
        <v>382.9</v>
      </c>
      <c r="D24" s="46">
        <f t="shared" si="1"/>
        <v>100</v>
      </c>
    </row>
    <row r="25" spans="1:4" ht="51.75" customHeight="1">
      <c r="A25" s="56" t="s">
        <v>50</v>
      </c>
      <c r="B25" s="38">
        <v>379.5</v>
      </c>
      <c r="C25" s="38">
        <f>B25</f>
        <v>379.5</v>
      </c>
      <c r="D25" s="46">
        <f t="shared" si="1"/>
        <v>100</v>
      </c>
    </row>
    <row r="26" spans="1:4" ht="65.25" customHeight="1">
      <c r="A26" s="56" t="s">
        <v>51</v>
      </c>
      <c r="B26" s="38">
        <v>101.9</v>
      </c>
      <c r="C26" s="38">
        <v>101.9</v>
      </c>
      <c r="D26" s="46">
        <f t="shared" si="1"/>
        <v>100</v>
      </c>
    </row>
    <row r="27" spans="1:4" ht="50.25" customHeight="1">
      <c r="A27" s="56" t="s">
        <v>96</v>
      </c>
      <c r="B27" s="38">
        <v>5.1</v>
      </c>
      <c r="C27" s="38">
        <f>B27</f>
        <v>5.1</v>
      </c>
      <c r="D27" s="46">
        <f t="shared" si="1"/>
        <v>100</v>
      </c>
    </row>
    <row r="28" spans="1:4" ht="50.25" customHeight="1">
      <c r="A28" s="56" t="s">
        <v>52</v>
      </c>
      <c r="B28" s="38">
        <v>111.2</v>
      </c>
      <c r="C28" s="38">
        <f>B28</f>
        <v>111.2</v>
      </c>
      <c r="D28" s="46">
        <f t="shared" si="1"/>
        <v>100</v>
      </c>
    </row>
    <row r="29" spans="1:4" ht="33" customHeight="1">
      <c r="A29" s="56" t="s">
        <v>70</v>
      </c>
      <c r="B29" s="38">
        <v>907.3</v>
      </c>
      <c r="C29" s="38">
        <f>B29</f>
        <v>907.3</v>
      </c>
      <c r="D29" s="46">
        <f t="shared" si="1"/>
        <v>100</v>
      </c>
    </row>
    <row r="30" spans="1:4" ht="50.25" customHeight="1">
      <c r="A30" s="56" t="s">
        <v>72</v>
      </c>
      <c r="B30" s="38">
        <v>94.9</v>
      </c>
      <c r="C30" s="38">
        <v>94.9</v>
      </c>
      <c r="D30" s="46">
        <f t="shared" si="1"/>
        <v>100</v>
      </c>
    </row>
    <row r="31" spans="1:4" ht="50.25" customHeight="1">
      <c r="A31" s="56" t="s">
        <v>71</v>
      </c>
      <c r="B31" s="38">
        <v>260</v>
      </c>
      <c r="C31" s="38">
        <v>260</v>
      </c>
      <c r="D31" s="46">
        <f>C31/B31*100</f>
        <v>100</v>
      </c>
    </row>
    <row r="32" spans="1:4" ht="34.5" customHeight="1">
      <c r="A32" s="56" t="s">
        <v>95</v>
      </c>
      <c r="B32" s="38">
        <v>35.9</v>
      </c>
      <c r="C32" s="38">
        <f>B32</f>
        <v>35.9</v>
      </c>
      <c r="D32" s="46">
        <f>C32/B32*100</f>
        <v>100</v>
      </c>
    </row>
    <row r="33" spans="1:4" ht="50.25" customHeight="1">
      <c r="A33" s="56" t="s">
        <v>94</v>
      </c>
      <c r="B33" s="38">
        <v>33.3</v>
      </c>
      <c r="C33" s="38">
        <v>0</v>
      </c>
      <c r="D33" s="46">
        <f>C33/B33*100</f>
        <v>0</v>
      </c>
    </row>
    <row r="34" spans="1:4" ht="31.5" customHeight="1">
      <c r="A34" s="39" t="s">
        <v>75</v>
      </c>
      <c r="B34" s="50">
        <v>0</v>
      </c>
      <c r="C34" s="50">
        <v>0</v>
      </c>
      <c r="D34" s="46"/>
    </row>
    <row r="35" spans="1:4" ht="15.75">
      <c r="A35" s="17" t="s">
        <v>7</v>
      </c>
      <c r="B35" s="44">
        <f>B10+B23</f>
        <v>5885.900000000001</v>
      </c>
      <c r="C35" s="44">
        <f>C10+C23</f>
        <v>5279.799999999999</v>
      </c>
      <c r="D35" s="45">
        <f>C35/B35*100</f>
        <v>89.70250938683971</v>
      </c>
    </row>
    <row r="36" spans="1:4" ht="23.25" customHeight="1">
      <c r="A36" s="14" t="s">
        <v>26</v>
      </c>
      <c r="B36" s="38"/>
      <c r="C36" s="38"/>
      <c r="D36" s="45"/>
    </row>
    <row r="37" spans="1:4" ht="23.25" customHeight="1">
      <c r="A37" s="31" t="s">
        <v>8</v>
      </c>
      <c r="B37" s="44">
        <f>SUM(B38:B48)</f>
        <v>3008.9919999999997</v>
      </c>
      <c r="C37" s="44">
        <f>SUM(C38:C48)+0.1</f>
        <v>2830.9919999999997</v>
      </c>
      <c r="D37" s="45">
        <f aca="true" t="shared" si="2" ref="D37:D80">C37/B37*100</f>
        <v>94.0843976986313</v>
      </c>
    </row>
    <row r="38" spans="1:4" ht="23.25" customHeight="1">
      <c r="A38" s="32" t="s">
        <v>43</v>
      </c>
      <c r="B38" s="42">
        <v>438.2</v>
      </c>
      <c r="C38" s="42">
        <v>397.4</v>
      </c>
      <c r="D38" s="46">
        <f t="shared" si="2"/>
        <v>90.68918302145138</v>
      </c>
    </row>
    <row r="39" spans="1:4" ht="23.25" customHeight="1">
      <c r="A39" s="32" t="s">
        <v>44</v>
      </c>
      <c r="B39" s="51">
        <v>2122.8</v>
      </c>
      <c r="C39" s="51">
        <v>2018.2</v>
      </c>
      <c r="D39" s="46">
        <f t="shared" si="2"/>
        <v>95.07254569436593</v>
      </c>
    </row>
    <row r="40" spans="1:4" ht="34.5" customHeight="1">
      <c r="A40" s="58" t="s">
        <v>76</v>
      </c>
      <c r="B40" s="51">
        <v>12.9</v>
      </c>
      <c r="C40" s="51">
        <v>12.9</v>
      </c>
      <c r="D40" s="46">
        <f t="shared" si="2"/>
        <v>100</v>
      </c>
    </row>
    <row r="41" spans="1:4" ht="66.75" customHeight="1">
      <c r="A41" s="32" t="s">
        <v>60</v>
      </c>
      <c r="B41" s="51">
        <v>6.6</v>
      </c>
      <c r="C41" s="51">
        <v>5.2</v>
      </c>
      <c r="D41" s="46">
        <f t="shared" si="2"/>
        <v>78.7878787878788</v>
      </c>
    </row>
    <row r="42" spans="1:4" ht="21.75" customHeight="1">
      <c r="A42" s="32" t="s">
        <v>53</v>
      </c>
      <c r="B42" s="51">
        <v>21.4</v>
      </c>
      <c r="C42" s="51">
        <v>21.4</v>
      </c>
      <c r="D42" s="46">
        <f t="shared" si="2"/>
        <v>100</v>
      </c>
    </row>
    <row r="43" spans="1:4" ht="23.25" customHeight="1">
      <c r="A43" s="32" t="s">
        <v>9</v>
      </c>
      <c r="B43" s="42">
        <v>10</v>
      </c>
      <c r="C43" s="41">
        <v>0</v>
      </c>
      <c r="D43" s="46">
        <f t="shared" si="2"/>
        <v>0</v>
      </c>
    </row>
    <row r="44" spans="1:4" ht="52.5" customHeight="1">
      <c r="A44" s="32" t="s">
        <v>62</v>
      </c>
      <c r="B44" s="38">
        <v>15</v>
      </c>
      <c r="C44" s="38">
        <v>13</v>
      </c>
      <c r="D44" s="46">
        <f t="shared" si="2"/>
        <v>86.66666666666667</v>
      </c>
    </row>
    <row r="45" spans="1:4" ht="34.5" customHeight="1">
      <c r="A45" s="32" t="s">
        <v>61</v>
      </c>
      <c r="B45" s="38">
        <v>5</v>
      </c>
      <c r="C45" s="38">
        <v>0</v>
      </c>
      <c r="D45" s="46">
        <f t="shared" si="2"/>
        <v>0</v>
      </c>
    </row>
    <row r="46" spans="1:4" ht="23.25" customHeight="1">
      <c r="A46" s="32" t="s">
        <v>54</v>
      </c>
      <c r="B46" s="38">
        <v>371.2</v>
      </c>
      <c r="C46" s="38">
        <v>356.9</v>
      </c>
      <c r="D46" s="46">
        <f t="shared" si="2"/>
        <v>96.14762931034483</v>
      </c>
    </row>
    <row r="47" spans="1:4" ht="31.5" customHeight="1">
      <c r="A47" s="57" t="s">
        <v>55</v>
      </c>
      <c r="B47" s="42">
        <f>792/1000</f>
        <v>0.792</v>
      </c>
      <c r="C47" s="42">
        <f>792/1000</f>
        <v>0.792</v>
      </c>
      <c r="D47" s="46">
        <f t="shared" si="2"/>
        <v>100</v>
      </c>
    </row>
    <row r="48" spans="1:4" ht="33.75" customHeight="1">
      <c r="A48" s="32" t="s">
        <v>47</v>
      </c>
      <c r="B48" s="42">
        <v>5.1</v>
      </c>
      <c r="C48" s="42">
        <v>5.1</v>
      </c>
      <c r="D48" s="46">
        <f t="shared" si="2"/>
        <v>100</v>
      </c>
    </row>
    <row r="49" spans="1:4" ht="23.25" customHeight="1">
      <c r="A49" s="31" t="s">
        <v>10</v>
      </c>
      <c r="B49" s="44">
        <f>B50</f>
        <v>101.9</v>
      </c>
      <c r="C49" s="44">
        <f>C50</f>
        <v>70.5</v>
      </c>
      <c r="D49" s="45">
        <f t="shared" si="2"/>
        <v>69.18547595682041</v>
      </c>
    </row>
    <row r="50" spans="1:4" ht="23.25" customHeight="1">
      <c r="A50" s="32" t="s">
        <v>40</v>
      </c>
      <c r="B50" s="51">
        <v>101.9</v>
      </c>
      <c r="C50" s="51">
        <v>70.5</v>
      </c>
      <c r="D50" s="46">
        <f t="shared" si="2"/>
        <v>69.18547595682041</v>
      </c>
    </row>
    <row r="51" spans="1:4" ht="38.25" customHeight="1">
      <c r="A51" s="31" t="s">
        <v>11</v>
      </c>
      <c r="B51" s="44">
        <f>SUM(B52:B55)</f>
        <v>69.7</v>
      </c>
      <c r="C51" s="44">
        <f>SUM(C52:C55)</f>
        <v>53.099999999999994</v>
      </c>
      <c r="D51" s="45">
        <f t="shared" si="2"/>
        <v>76.18364418938306</v>
      </c>
    </row>
    <row r="52" spans="1:4" ht="69" customHeight="1">
      <c r="A52" s="32" t="s">
        <v>56</v>
      </c>
      <c r="B52" s="51">
        <v>10</v>
      </c>
      <c r="C52" s="51">
        <v>0</v>
      </c>
      <c r="D52" s="46">
        <v>0</v>
      </c>
    </row>
    <row r="53" spans="1:4" ht="38.25" customHeight="1">
      <c r="A53" s="32" t="s">
        <v>77</v>
      </c>
      <c r="B53" s="51">
        <v>22</v>
      </c>
      <c r="C53" s="51">
        <v>15.4</v>
      </c>
      <c r="D53" s="46">
        <f>C53/B53*100</f>
        <v>70</v>
      </c>
    </row>
    <row r="54" spans="1:4" ht="38.25" customHeight="1">
      <c r="A54" s="32" t="s">
        <v>97</v>
      </c>
      <c r="B54" s="51">
        <v>35.9</v>
      </c>
      <c r="C54" s="51">
        <f>B54</f>
        <v>35.9</v>
      </c>
      <c r="D54" s="46">
        <f>C54/B54*100</f>
        <v>100</v>
      </c>
    </row>
    <row r="55" spans="1:4" ht="38.25" customHeight="1">
      <c r="A55" s="32" t="s">
        <v>98</v>
      </c>
      <c r="B55" s="51">
        <v>1.8</v>
      </c>
      <c r="C55" s="51">
        <f>B55</f>
        <v>1.8</v>
      </c>
      <c r="D55" s="46">
        <f>C55/B55*100</f>
        <v>100</v>
      </c>
    </row>
    <row r="56" spans="1:4" ht="23.25" customHeight="1">
      <c r="A56" s="33" t="s">
        <v>42</v>
      </c>
      <c r="B56" s="44">
        <f>SUM(B57:B64)</f>
        <v>719.3</v>
      </c>
      <c r="C56" s="44">
        <f>SUM(C57:C64)</f>
        <v>424.1</v>
      </c>
      <c r="D56" s="45">
        <f t="shared" si="2"/>
        <v>58.96010009731685</v>
      </c>
    </row>
    <row r="57" spans="1:4" ht="99.75" customHeight="1">
      <c r="A57" s="39" t="s">
        <v>78</v>
      </c>
      <c r="B57" s="38">
        <v>22</v>
      </c>
      <c r="C57" s="38">
        <v>0</v>
      </c>
      <c r="D57" s="46">
        <f t="shared" si="2"/>
        <v>0</v>
      </c>
    </row>
    <row r="58" spans="1:4" ht="63" customHeight="1">
      <c r="A58" s="58" t="s">
        <v>63</v>
      </c>
      <c r="B58" s="42">
        <v>313.3</v>
      </c>
      <c r="C58" s="42">
        <v>169.2</v>
      </c>
      <c r="D58" s="46">
        <f t="shared" si="2"/>
        <v>54.005745292052346</v>
      </c>
    </row>
    <row r="59" spans="1:4" ht="82.5" customHeight="1">
      <c r="A59" s="32" t="s">
        <v>79</v>
      </c>
      <c r="B59" s="42">
        <v>260</v>
      </c>
      <c r="C59" s="42">
        <v>245.8</v>
      </c>
      <c r="D59" s="46">
        <f t="shared" si="2"/>
        <v>94.53846153846153</v>
      </c>
    </row>
    <row r="60" spans="1:4" ht="81" customHeight="1">
      <c r="A60" s="39" t="s">
        <v>80</v>
      </c>
      <c r="B60" s="42">
        <v>33.3</v>
      </c>
      <c r="C60" s="42">
        <f>0/1000</f>
        <v>0</v>
      </c>
      <c r="D60" s="46">
        <f t="shared" si="2"/>
        <v>0</v>
      </c>
    </row>
    <row r="61" spans="1:4" ht="81" customHeight="1">
      <c r="A61" s="39" t="s">
        <v>81</v>
      </c>
      <c r="B61" s="42">
        <v>2.6</v>
      </c>
      <c r="C61" s="42">
        <v>2.5</v>
      </c>
      <c r="D61" s="46">
        <f t="shared" si="2"/>
        <v>96.15384615384615</v>
      </c>
    </row>
    <row r="62" spans="1:4" ht="81" customHeight="1">
      <c r="A62" s="39" t="s">
        <v>82</v>
      </c>
      <c r="B62" s="42">
        <v>6.6</v>
      </c>
      <c r="C62" s="42">
        <f>B62</f>
        <v>6.6</v>
      </c>
      <c r="D62" s="46">
        <f t="shared" si="2"/>
        <v>100</v>
      </c>
    </row>
    <row r="63" spans="1:4" ht="33.75" customHeight="1">
      <c r="A63" s="39" t="s">
        <v>57</v>
      </c>
      <c r="B63" s="42">
        <v>51.5</v>
      </c>
      <c r="C63" s="42">
        <f>0/1000</f>
        <v>0</v>
      </c>
      <c r="D63" s="46">
        <f t="shared" si="2"/>
        <v>0</v>
      </c>
    </row>
    <row r="64" spans="1:4" ht="49.5" customHeight="1">
      <c r="A64" s="39" t="s">
        <v>83</v>
      </c>
      <c r="B64" s="42">
        <v>30</v>
      </c>
      <c r="C64" s="42">
        <v>0</v>
      </c>
      <c r="D64" s="46">
        <f t="shared" si="2"/>
        <v>0</v>
      </c>
    </row>
    <row r="65" spans="1:4" ht="23.25" customHeight="1">
      <c r="A65" s="33" t="s">
        <v>12</v>
      </c>
      <c r="B65" s="44">
        <f>SUM(B66:B73)</f>
        <v>448.5</v>
      </c>
      <c r="C65" s="44">
        <f>SUM(C66:C73)</f>
        <v>245.6</v>
      </c>
      <c r="D65" s="45">
        <f t="shared" si="2"/>
        <v>54.760312151616496</v>
      </c>
    </row>
    <row r="66" spans="1:4" ht="51" customHeight="1">
      <c r="A66" s="39" t="s">
        <v>68</v>
      </c>
      <c r="B66" s="42">
        <v>27.8</v>
      </c>
      <c r="C66" s="42">
        <v>21.4</v>
      </c>
      <c r="D66" s="46">
        <f>C66/B66*100</f>
        <v>76.97841726618704</v>
      </c>
    </row>
    <row r="67" spans="1:4" ht="23.25" customHeight="1">
      <c r="A67" s="39" t="s">
        <v>84</v>
      </c>
      <c r="B67" s="42">
        <v>109.9</v>
      </c>
      <c r="C67" s="42">
        <v>0</v>
      </c>
      <c r="D67" s="46">
        <f aca="true" t="shared" si="3" ref="D67:D73">C67/B67*100</f>
        <v>0</v>
      </c>
    </row>
    <row r="68" spans="1:4" ht="51.75" customHeight="1">
      <c r="A68" s="39" t="s">
        <v>85</v>
      </c>
      <c r="B68" s="42">
        <v>45.4</v>
      </c>
      <c r="C68" s="42">
        <v>0</v>
      </c>
      <c r="D68" s="46">
        <f t="shared" si="3"/>
        <v>0</v>
      </c>
    </row>
    <row r="69" spans="1:4" ht="57.75" customHeight="1">
      <c r="A69" s="39" t="s">
        <v>74</v>
      </c>
      <c r="B69" s="42">
        <v>32.2</v>
      </c>
      <c r="C69" s="42">
        <f>B69</f>
        <v>32.2</v>
      </c>
      <c r="D69" s="46">
        <f t="shared" si="3"/>
        <v>100</v>
      </c>
    </row>
    <row r="70" spans="1:4" ht="23.25" customHeight="1">
      <c r="A70" s="39" t="s">
        <v>69</v>
      </c>
      <c r="B70" s="42">
        <v>151.2</v>
      </c>
      <c r="C70" s="42">
        <v>114.5</v>
      </c>
      <c r="D70" s="46">
        <f t="shared" si="3"/>
        <v>75.72751322751323</v>
      </c>
    </row>
    <row r="71" spans="1:4" ht="32.25" customHeight="1">
      <c r="A71" s="39" t="s">
        <v>73</v>
      </c>
      <c r="B71" s="42">
        <v>23</v>
      </c>
      <c r="C71" s="42">
        <v>18.5</v>
      </c>
      <c r="D71" s="46">
        <f t="shared" si="3"/>
        <v>80.43478260869566</v>
      </c>
    </row>
    <row r="72" spans="1:4" ht="118.5" customHeight="1">
      <c r="A72" s="58" t="s">
        <v>86</v>
      </c>
      <c r="B72" s="42">
        <v>41</v>
      </c>
      <c r="C72" s="42">
        <v>41</v>
      </c>
      <c r="D72" s="46">
        <f t="shared" si="3"/>
        <v>100</v>
      </c>
    </row>
    <row r="73" spans="1:4" ht="62.25" customHeight="1">
      <c r="A73" s="58" t="s">
        <v>87</v>
      </c>
      <c r="B73" s="42">
        <v>18</v>
      </c>
      <c r="C73" s="42">
        <v>18</v>
      </c>
      <c r="D73" s="46">
        <f t="shared" si="3"/>
        <v>100</v>
      </c>
    </row>
    <row r="74" spans="1:4" ht="23.25" customHeight="1">
      <c r="A74" s="33" t="s">
        <v>13</v>
      </c>
      <c r="B74" s="44">
        <f>SUM(B75:B76)</f>
        <v>137.4</v>
      </c>
      <c r="C74" s="44">
        <f>SUM(C75:C76)</f>
        <v>126.2</v>
      </c>
      <c r="D74" s="45">
        <f t="shared" si="2"/>
        <v>91.84861717612809</v>
      </c>
    </row>
    <row r="75" spans="1:4" ht="66.75" customHeight="1">
      <c r="A75" s="39" t="s">
        <v>58</v>
      </c>
      <c r="B75" s="51">
        <v>111.6</v>
      </c>
      <c r="C75" s="51">
        <v>100.4</v>
      </c>
      <c r="D75" s="46">
        <f>C75/B75*100</f>
        <v>89.96415770609319</v>
      </c>
    </row>
    <row r="76" spans="1:4" ht="36.75" customHeight="1">
      <c r="A76" s="39" t="s">
        <v>88</v>
      </c>
      <c r="B76" s="51">
        <v>25.8</v>
      </c>
      <c r="C76" s="51">
        <f>B76</f>
        <v>25.8</v>
      </c>
      <c r="D76" s="46">
        <f t="shared" si="2"/>
        <v>100</v>
      </c>
    </row>
    <row r="77" spans="1:4" ht="23.25" customHeight="1">
      <c r="A77" s="33" t="s">
        <v>45</v>
      </c>
      <c r="B77" s="44">
        <f>SUM(B78:B80)</f>
        <v>2267.9</v>
      </c>
      <c r="C77" s="44">
        <f>SUM(C78:C80)</f>
        <v>1790.3</v>
      </c>
      <c r="D77" s="45">
        <f t="shared" si="2"/>
        <v>78.94087040874818</v>
      </c>
    </row>
    <row r="78" spans="1:4" ht="83.25" customHeight="1">
      <c r="A78" s="34" t="s">
        <v>89</v>
      </c>
      <c r="B78" s="42">
        <v>1</v>
      </c>
      <c r="C78" s="42">
        <v>0</v>
      </c>
      <c r="D78" s="46">
        <f t="shared" si="2"/>
        <v>0</v>
      </c>
    </row>
    <row r="79" spans="1:4" ht="49.5" customHeight="1">
      <c r="A79" s="32" t="s">
        <v>59</v>
      </c>
      <c r="B79" s="42">
        <v>2078.3</v>
      </c>
      <c r="C79" s="42">
        <v>1706.7</v>
      </c>
      <c r="D79" s="46">
        <f t="shared" si="2"/>
        <v>82.12000192464996</v>
      </c>
    </row>
    <row r="80" spans="1:4" ht="66" customHeight="1">
      <c r="A80" s="34" t="s">
        <v>60</v>
      </c>
      <c r="B80" s="42">
        <v>188.6</v>
      </c>
      <c r="C80" s="42">
        <v>83.6</v>
      </c>
      <c r="D80" s="46">
        <f t="shared" si="2"/>
        <v>44.32661717921527</v>
      </c>
    </row>
    <row r="81" spans="1:4" ht="22.5" customHeight="1">
      <c r="A81" s="22" t="s">
        <v>14</v>
      </c>
      <c r="B81" s="44">
        <f>B37+B49+B51+B56+B65+B74+B77</f>
        <v>6753.691999999999</v>
      </c>
      <c r="C81" s="44">
        <f>C37+C49+C51+C56+C65+C74+C77</f>
        <v>5540.7919999999995</v>
      </c>
      <c r="D81" s="45">
        <f>C81/B81*100</f>
        <v>82.04093405503242</v>
      </c>
    </row>
    <row r="82" spans="1:4" ht="33" customHeight="1">
      <c r="A82" s="21" t="s">
        <v>36</v>
      </c>
      <c r="B82" s="52">
        <f>B35-B81</f>
        <v>-867.7919999999986</v>
      </c>
      <c r="C82" s="52">
        <f>C35-C81</f>
        <v>-260.9920000000002</v>
      </c>
      <c r="D82" s="45"/>
    </row>
    <row r="83" spans="1:4" ht="31.5">
      <c r="A83" s="21" t="s">
        <v>15</v>
      </c>
      <c r="B83" s="52">
        <f>-B82</f>
        <v>867.7919999999986</v>
      </c>
      <c r="C83" s="52">
        <f>-C82</f>
        <v>260.9920000000002</v>
      </c>
      <c r="D83" s="45"/>
    </row>
    <row r="84" spans="1:4" ht="31.5">
      <c r="A84" s="21" t="s">
        <v>16</v>
      </c>
      <c r="B84" s="52">
        <f>B83</f>
        <v>867.7919999999986</v>
      </c>
      <c r="C84" s="52">
        <f>C83</f>
        <v>260.9920000000002</v>
      </c>
      <c r="D84" s="45"/>
    </row>
    <row r="85" spans="1:4" ht="15.75">
      <c r="A85" s="19" t="s">
        <v>38</v>
      </c>
      <c r="B85" s="38">
        <f>-B35</f>
        <v>-5885.900000000001</v>
      </c>
      <c r="C85" s="38">
        <f>-C35</f>
        <v>-5279.799999999999</v>
      </c>
      <c r="D85" s="46"/>
    </row>
    <row r="86" spans="1:4" ht="16.5" thickBot="1">
      <c r="A86" s="29" t="s">
        <v>39</v>
      </c>
      <c r="B86" s="53">
        <f>B81</f>
        <v>6753.691999999999</v>
      </c>
      <c r="C86" s="53">
        <f>C81</f>
        <v>5540.7919999999995</v>
      </c>
      <c r="D86" s="54"/>
    </row>
    <row r="87" spans="1:4" ht="23.25" customHeight="1">
      <c r="A87" s="61" t="s">
        <v>27</v>
      </c>
      <c r="B87" s="62"/>
      <c r="C87" s="62"/>
      <c r="D87" s="63"/>
    </row>
    <row r="88" spans="1:5" ht="15.75">
      <c r="A88" s="18" t="s">
        <v>17</v>
      </c>
      <c r="B88" s="28">
        <v>2801.6</v>
      </c>
      <c r="C88" s="26">
        <v>2670.2</v>
      </c>
      <c r="D88" s="27">
        <f aca="true" t="shared" si="4" ref="D88:D93">C88/B88*100</f>
        <v>95.30982295830952</v>
      </c>
      <c r="E88" s="5"/>
    </row>
    <row r="89" spans="1:4" ht="15.75">
      <c r="A89" s="18" t="s">
        <v>18</v>
      </c>
      <c r="B89" s="15">
        <v>0</v>
      </c>
      <c r="C89" s="15">
        <v>0</v>
      </c>
      <c r="D89" s="16"/>
    </row>
    <row r="90" spans="1:5" ht="15.75">
      <c r="A90" s="18" t="s">
        <v>41</v>
      </c>
      <c r="B90" s="28">
        <v>791.9</v>
      </c>
      <c r="C90" s="15">
        <v>758.6</v>
      </c>
      <c r="D90" s="16">
        <f t="shared" si="4"/>
        <v>95.79492360146483</v>
      </c>
      <c r="E90" s="5"/>
    </row>
    <row r="91" spans="1:4" ht="15.75">
      <c r="A91" s="18" t="s">
        <v>19</v>
      </c>
      <c r="B91" s="28">
        <v>824.7</v>
      </c>
      <c r="C91" s="15">
        <v>661.5</v>
      </c>
      <c r="D91" s="16">
        <f t="shared" si="4"/>
        <v>80.21098581302292</v>
      </c>
    </row>
    <row r="92" spans="1:4" ht="15.75">
      <c r="A92" s="18" t="s">
        <v>20</v>
      </c>
      <c r="B92" s="28">
        <v>536.1</v>
      </c>
      <c r="C92" s="15">
        <v>536.1</v>
      </c>
      <c r="D92" s="16">
        <f t="shared" si="4"/>
        <v>100</v>
      </c>
    </row>
    <row r="93" spans="1:4" ht="16.5" thickBot="1">
      <c r="A93" s="23" t="s">
        <v>21</v>
      </c>
      <c r="B93" s="30">
        <v>207</v>
      </c>
      <c r="C93" s="24">
        <v>157.4</v>
      </c>
      <c r="D93" s="25">
        <f t="shared" si="4"/>
        <v>76.03864734299518</v>
      </c>
    </row>
    <row r="94" spans="1:4" ht="12.75">
      <c r="A94" s="1"/>
      <c r="B94" s="2"/>
      <c r="C94" s="2"/>
      <c r="D94" s="2"/>
    </row>
    <row r="95" spans="1:4" ht="12.75">
      <c r="A95" s="1"/>
      <c r="B95" s="2"/>
      <c r="C95" s="2"/>
      <c r="D95" s="2"/>
    </row>
    <row r="96" spans="1:4" ht="12.75">
      <c r="A96" s="1"/>
      <c r="B96" s="2"/>
      <c r="C96" s="2"/>
      <c r="D96" s="2"/>
    </row>
    <row r="97" spans="1:4" ht="12.75">
      <c r="A97" s="1"/>
      <c r="B97" s="2"/>
      <c r="C97" s="2"/>
      <c r="D97" s="2"/>
    </row>
    <row r="98" spans="1:4" ht="12.75">
      <c r="A98" s="1"/>
      <c r="B98" s="2"/>
      <c r="C98" s="2"/>
      <c r="D98" s="2"/>
    </row>
    <row r="99" spans="1:4" ht="12.75">
      <c r="A99" s="1"/>
      <c r="B99" s="2"/>
      <c r="C99" s="2"/>
      <c r="D99" s="2"/>
    </row>
    <row r="100" spans="1:4" ht="12.75">
      <c r="A100" s="1"/>
      <c r="B100" s="2"/>
      <c r="C100" s="2"/>
      <c r="D100" s="2"/>
    </row>
    <row r="101" spans="1:4" ht="12.75">
      <c r="A101" s="1"/>
      <c r="B101" s="2"/>
      <c r="C101" s="2"/>
      <c r="D101" s="2"/>
    </row>
    <row r="102" spans="1:4" ht="12.75">
      <c r="A102" s="1"/>
      <c r="B102" s="2"/>
      <c r="C102" s="2"/>
      <c r="D102" s="2"/>
    </row>
    <row r="103" spans="1:4" ht="18.75" customHeight="1">
      <c r="A103" s="1"/>
      <c r="B103" s="2"/>
      <c r="C103" s="2"/>
      <c r="D103" s="2"/>
    </row>
    <row r="104" spans="1:4" ht="12.75">
      <c r="A104" s="1"/>
      <c r="B104" s="2"/>
      <c r="C104" s="2"/>
      <c r="D104" s="2"/>
    </row>
    <row r="105" spans="1:4" ht="18.75" customHeight="1">
      <c r="A105" s="1"/>
      <c r="B105" s="2"/>
      <c r="C105" s="2"/>
      <c r="D105" s="2"/>
    </row>
    <row r="106" spans="1:4" ht="12.75">
      <c r="A106" s="1"/>
      <c r="B106" s="2"/>
      <c r="C106" s="2"/>
      <c r="D106" s="2"/>
    </row>
    <row r="107" spans="1:4" ht="12.75">
      <c r="A107" s="1"/>
      <c r="B107" s="2"/>
      <c r="C107" s="2"/>
      <c r="D107" s="2"/>
    </row>
    <row r="108" spans="1:4" ht="12.75">
      <c r="A108" s="1"/>
      <c r="B108" s="2"/>
      <c r="C108" s="2"/>
      <c r="D108" s="2"/>
    </row>
    <row r="109" spans="1:4" ht="12.75">
      <c r="A109" s="1"/>
      <c r="B109" s="2"/>
      <c r="C109" s="2"/>
      <c r="D109" s="2"/>
    </row>
    <row r="110" spans="1:4" ht="12.75">
      <c r="A110" s="1"/>
      <c r="B110" s="2"/>
      <c r="C110" s="2"/>
      <c r="D110" s="2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</sheetData>
  <sheetProtection/>
  <mergeCells count="5">
    <mergeCell ref="A87:D87"/>
    <mergeCell ref="A2:D2"/>
    <mergeCell ref="A3:D3"/>
    <mergeCell ref="A4:D4"/>
    <mergeCell ref="A1:D1"/>
  </mergeCells>
  <printOptions/>
  <pageMargins left="0.7874015748031497" right="0.2755905511811024" top="0.3937007874015748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9.75390625" style="0" customWidth="1"/>
  </cols>
  <sheetData>
    <row r="1" spans="1:3" ht="18.75">
      <c r="A1" s="64" t="s">
        <v>29</v>
      </c>
      <c r="B1" s="64"/>
      <c r="C1" s="64"/>
    </row>
    <row r="2" spans="1:3" ht="18.75">
      <c r="A2" s="64" t="s">
        <v>30</v>
      </c>
      <c r="B2" s="64"/>
      <c r="C2" s="64"/>
    </row>
    <row r="3" spans="1:3" ht="18.75">
      <c r="A3" s="64" t="s">
        <v>99</v>
      </c>
      <c r="B3" s="64"/>
      <c r="C3" s="64"/>
    </row>
    <row r="4" ht="18.75">
      <c r="A4" s="4"/>
    </row>
    <row r="5" spans="1:3" ht="31.5">
      <c r="A5" s="47" t="s">
        <v>28</v>
      </c>
      <c r="B5" s="47" t="s">
        <v>32</v>
      </c>
      <c r="C5" s="47" t="s">
        <v>31</v>
      </c>
    </row>
    <row r="6" spans="1:3" ht="15.75">
      <c r="A6" s="48">
        <v>1</v>
      </c>
      <c r="B6" s="48">
        <v>2</v>
      </c>
      <c r="C6" s="48">
        <v>3</v>
      </c>
    </row>
    <row r="7" spans="1:3" ht="31.5" customHeight="1">
      <c r="A7" s="49">
        <v>1</v>
      </c>
      <c r="B7" s="40" t="s">
        <v>64</v>
      </c>
      <c r="C7" s="49">
        <v>6</v>
      </c>
    </row>
    <row r="8" spans="1:3" ht="45.75" customHeight="1">
      <c r="A8" s="65">
        <v>2</v>
      </c>
      <c r="B8" s="66" t="s">
        <v>34</v>
      </c>
      <c r="C8" s="43">
        <v>1242.6</v>
      </c>
    </row>
    <row r="9" spans="1:3" ht="15.75" hidden="1">
      <c r="A9" s="65"/>
      <c r="B9" s="66"/>
      <c r="C9" s="48">
        <v>794.2</v>
      </c>
    </row>
    <row r="10" spans="1:3" ht="65.25" customHeight="1">
      <c r="A10" s="65">
        <v>3</v>
      </c>
      <c r="B10" s="40" t="s">
        <v>33</v>
      </c>
      <c r="C10" s="49">
        <v>24</v>
      </c>
    </row>
    <row r="11" spans="1:3" ht="18.75" customHeight="1" hidden="1">
      <c r="A11" s="65"/>
      <c r="B11" s="40"/>
      <c r="C11" s="48">
        <v>23</v>
      </c>
    </row>
    <row r="12" spans="1:3" ht="65.25" customHeight="1">
      <c r="A12" s="49">
        <v>4</v>
      </c>
      <c r="B12" s="40" t="s">
        <v>35</v>
      </c>
      <c r="C12" s="43">
        <v>1427.9</v>
      </c>
    </row>
    <row r="13" ht="18.75">
      <c r="A13" s="10"/>
    </row>
    <row r="14" ht="18.75">
      <c r="A14" s="10"/>
    </row>
    <row r="15" ht="18.75">
      <c r="A15" s="10"/>
    </row>
  </sheetData>
  <sheetProtection/>
  <mergeCells count="6">
    <mergeCell ref="A10:A11"/>
    <mergeCell ref="A1:C1"/>
    <mergeCell ref="A3:C3"/>
    <mergeCell ref="A2:C2"/>
    <mergeCell ref="A8:A9"/>
    <mergeCell ref="B8:B9"/>
  </mergeCells>
  <printOptions/>
  <pageMargins left="1.17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nout</cp:lastModifiedBy>
  <cp:lastPrinted>2016-10-21T09:44:31Z</cp:lastPrinted>
  <dcterms:created xsi:type="dcterms:W3CDTF">2009-10-26T03:31:31Z</dcterms:created>
  <dcterms:modified xsi:type="dcterms:W3CDTF">2019-06-18T08:17:33Z</dcterms:modified>
  <cp:category/>
  <cp:version/>
  <cp:contentType/>
  <cp:contentStatus/>
</cp:coreProperties>
</file>