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95" windowWidth="15195" windowHeight="9510" activeTab="0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<sst xmlns="http://schemas.openxmlformats.org/spreadsheetml/2006/main" count="95" uniqueCount="94">
  <si>
    <t>Исполнено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</si>
  <si>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</si>
  <si>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</si>
  <si>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</si>
  <si>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</si>
  <si>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</si>
  <si>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Безвозмездные поступления</t>
  </si>
  <si>
    <t>ВСЕГО доходов:</t>
  </si>
  <si>
    <t>Общегосударственные вопросы</t>
  </si>
  <si>
    <t>Резервные фонды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</si>
  <si>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</si>
  <si>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</si>
  <si>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</si>
  <si>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</si>
  <si>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ВСЕГО расходов:</t>
  </si>
  <si>
    <t>Источники внутреннего финансирования дефицита бюджета</t>
  </si>
  <si>
    <t>Изменение остатков средств на счетах по учету средств бюджета</t>
  </si>
  <si>
    <t>Заработная плата</t>
  </si>
  <si>
    <t>Прочие выплаты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</si>
  <si>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</si>
  <si>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</si>
  <si>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</si>
  <si>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 xml:space="preserve">   % исполнения</t>
  </si>
  <si>
    <t>СВЕДЕНИЯ</t>
  </si>
  <si>
    <t>Наименование показателя</t>
  </si>
  <si>
    <t>ДОХОДЫ</t>
  </si>
  <si>
    <t>РАСХОДЫ</t>
  </si>
  <si>
    <t>СПРАВОЧНО:</t>
  </si>
  <si>
    <t>№ п/п</t>
  </si>
  <si>
    <t xml:space="preserve">Сведения о численности муниципальных служащих, </t>
  </si>
  <si>
    <t xml:space="preserve">работников муниципальных учреждений </t>
  </si>
  <si>
    <t xml:space="preserve"> Значение</t>
  </si>
  <si>
    <t>Наименование  показателя</t>
  </si>
  <si>
    <t>Среднесписочная  численность работников муниципальных учреждений, оплата труда которых осуществляется за счет средств бюджетной сметы, за отчетный период, человек</t>
  </si>
  <si>
    <t xml:space="preserve">Фактические  затраты на денежное содержание муниципальных служащих за отчетный период, тыс. рублей </t>
  </si>
  <si>
    <t>Фактические затраты на денежное содержание работников муниципальных учреждений, оплата труда которых осуществляется за счет средств бюджетной сметы, за отчетный период, тыс.руб.</t>
  </si>
  <si>
    <t>Профицит бюджета (со знаком плюс), дефицит бюджета (со знаком минус)</t>
  </si>
  <si>
    <t>Доходы от сдачи в аренду имущества, находящегося в оперативном управлении органов управления поселений</t>
  </si>
  <si>
    <t xml:space="preserve">Увеличение остатков средств </t>
  </si>
  <si>
    <t xml:space="preserve">Уменьшение остатков средств </t>
  </si>
  <si>
    <t>Мобилизационная и вневойсковая подготовка</t>
  </si>
  <si>
    <t>Начисления на выплаты по оплате труда</t>
  </si>
  <si>
    <t>Национальная экономика</t>
  </si>
  <si>
    <t>Глава муниципального образования</t>
  </si>
  <si>
    <t>Центральный аппарат иных органов</t>
  </si>
  <si>
    <t xml:space="preserve">Культура, кинематография </t>
  </si>
  <si>
    <t xml:space="preserve"> о ходе исполнения бюджета Анцирского сельсовета</t>
  </si>
  <si>
    <t>Создание и обеспечение деятельности административных комиссий</t>
  </si>
  <si>
    <t>Акцизы по подакцизным товарам (продукции), производимым на территории Российской Федерации</t>
  </si>
  <si>
    <t>Дотации на выравнивание бюджетной обеспеченности за счет средств районного фонда финансовой поддержки</t>
  </si>
  <si>
    <t>Дотации на выравнивание бюджетной обеспеченности за счет средств краевого бюджета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</si>
  <si>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</si>
  <si>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МБТ на содержание и обеспечение текущего обслуживания зданий и сооружений учреждений образования Канского района</t>
  </si>
  <si>
    <t>Контрольно-счетный орган</t>
  </si>
  <si>
    <t>Обеспечение хозяйственного обслуживания</t>
  </si>
  <si>
    <t>Выполнение других обязательств органов местного самоуправления</t>
  </si>
  <si>
    <t>Создание, содержание и восполнение резерва материальных ресурсов для ликвидации чрезвычайных ситуаций природного и техногенного характера</t>
  </si>
  <si>
    <t>Мероприятия по землеустройству и землепользованию</t>
  </si>
  <si>
    <t>Дошкольное образование (расходы на содержание и обеспечение текущего обслуживания зданий и сооружений учреждений образования)</t>
  </si>
  <si>
    <t>Обеспечение деятельности (оказание услуг) подведомственных учреждений - дворцов и домов культуры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</si>
  <si>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</si>
  <si>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>Мероприятия в сфере межнациональных отношений</t>
  </si>
  <si>
    <t>Оценка недвижимости, признание прав и урегулирование отношений по муниципальной собственности</t>
  </si>
  <si>
    <t>Содержание автомобильных дорог общего пользования местного значения и искусственных сооружений за счет средств дорожного фонда Анцирского сельсовета</t>
  </si>
  <si>
    <t>Среднесписочная  численность муниципальных служащих за отчетный период, человек</t>
  </si>
  <si>
    <t>Земельный налог с организаций, обладающих земельным участком</t>
  </si>
  <si>
    <t>Земельный налог с физических лиц, обладающих земельным участком</t>
  </si>
  <si>
    <t>Штрафы, санкции, возмещение ущерба</t>
  </si>
  <si>
    <t>Расходы на капитальный ремонт общего имущества в многоквартирных домах и жилых помещениях муниципального жилищного фонда</t>
  </si>
  <si>
    <t>Расходы на организацию уличного освещения</t>
  </si>
  <si>
    <t>МБТ на поддержку мер по обеспечению сбалансированности</t>
  </si>
  <si>
    <t>МБТ на содержание автомобильных дорог общего пользования местного значения городских округов, городских и сельских поселений</t>
  </si>
  <si>
    <t xml:space="preserve">МБТ на частичное финансирование (возмещение) расходов на реегиональные выплаты </t>
  </si>
  <si>
    <t>Расходы на организацию и содержание мест захоронения</t>
  </si>
  <si>
    <t>Расходы на санитарную уборку земельных участков, буртовку и уплотнение мусора, и организацию очистки мест временного хранения ТБО</t>
  </si>
  <si>
    <t xml:space="preserve"> за 1 полугодие  2016 года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</si>
  <si>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</si>
  <si>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Расходы на организацию и проведение общественных работ</t>
  </si>
  <si>
    <t xml:space="preserve">Обеспечение пожарной безопасности населения Анцирского сельсовета </t>
  </si>
  <si>
    <t xml:space="preserve">Обустройство наиболее опасных участков автомобильных дорог общего пользования местного значения техническими средствами организации дорожного движения и нанесение дорожной разметки за счет средств дорожного фонда Анцирского сельсовета </t>
  </si>
  <si>
    <t xml:space="preserve"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</t>
  </si>
  <si>
    <t xml:space="preserve">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</t>
  </si>
  <si>
    <t xml:space="preserve">Софинансирование по осуществлению дорожной деятельности в отношении автомобильных дорог общего пользования местного значения за счет средств дорожного фонда Анцирского сельсовета </t>
  </si>
  <si>
    <t xml:space="preserve">Софинансированние по обустройству пешеходных переходов и нанесение дорожной разметки на автомобильных дорогах общего пользования местного значения за счет средств дорожного фонда Анцирского сельсовета </t>
  </si>
  <si>
    <t>Расходы, связанные с организацией проведения мероприятий по отлову и содержанию безнадзорных животных</t>
  </si>
  <si>
    <t xml:space="preserve">Расходы на ремонт муниципального жилья </t>
  </si>
  <si>
    <t>Расходы, связанные с разработкой программы «Комплексное развитие систем коммунальной инфраструктуры Анцирского сельсовета»</t>
  </si>
  <si>
    <t>МБТ на осуществление полномочий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организации строительства и содержания муниципального жилищного фонда</t>
  </si>
  <si>
    <t>МБТ на осуществление полномочий по организации в границах поселения электро-, тепло-, газо- и водоснабжения населения, водоотведения</t>
  </si>
  <si>
    <t xml:space="preserve">Расходы на организацию деятельности районного отряда "Подросток" поселений Канского района </t>
  </si>
  <si>
    <t>МБТ на осуществление полномочий по организации библиотечного обслуживания населения, комплектование и обеспечение сохранности библиотечных фондов библиотек поселений</t>
  </si>
  <si>
    <t>по Анцирскому  сельсовету по состоянию на   01.07.2016 года</t>
  </si>
  <si>
    <t>(об использовании выделяемых бюджетных средств)</t>
  </si>
  <si>
    <t>План, с учетом изменений     на 28.06.2016г.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</si>
</sst>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</numFmts>
  <fonts count="44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wrapText="1"/>
    </xf>
    <xf numFmtId="178" fontId="0" fillId="0" borderId="0" xfId="0" applyNumberFormat="1" applyAlignment="1">
      <alignment wrapText="1"/>
    </xf>
    <xf numFmtId="178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78" fontId="1" fillId="0" borderId="0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vertical="top" wrapText="1"/>
    </xf>
    <xf numFmtId="178" fontId="1" fillId="0" borderId="12" xfId="0" applyNumberFormat="1" applyFont="1" applyBorder="1" applyAlignment="1">
      <alignment vertical="top" wrapText="1"/>
    </xf>
    <xf numFmtId="178" fontId="3" fillId="0" borderId="11" xfId="0" applyNumberFormat="1" applyFont="1" applyBorder="1" applyAlignment="1">
      <alignment vertical="top" wrapText="1"/>
    </xf>
    <xf numFmtId="178" fontId="1" fillId="0" borderId="11" xfId="0" applyNumberFormat="1" applyFont="1" applyBorder="1" applyAlignment="1">
      <alignment vertical="top" wrapText="1"/>
    </xf>
    <xf numFmtId="178" fontId="1" fillId="0" borderId="11" xfId="0" applyNumberFormat="1" applyFont="1" applyBorder="1" applyAlignment="1">
      <alignment horizontal="justify" vertical="top" wrapText="1"/>
    </xf>
    <xf numFmtId="178" fontId="1" fillId="0" borderId="16" xfId="0" applyNumberFormat="1" applyFont="1" applyBorder="1" applyAlignment="1">
      <alignment horizontal="justify" vertical="top" wrapText="1"/>
    </xf>
    <xf numFmtId="178" fontId="3" fillId="0" borderId="11" xfId="0" applyNumberFormat="1" applyFont="1" applyBorder="1" applyAlignment="1">
      <alignment horizontal="justify" vertical="top" wrapText="1"/>
    </xf>
    <xf numFmtId="178" fontId="3" fillId="0" borderId="11" xfId="0" applyNumberFormat="1" applyFont="1" applyBorder="1" applyAlignment="1">
      <alignment horizontal="justify" vertical="center" wrapText="1"/>
    </xf>
    <xf numFmtId="178" fontId="1" fillId="0" borderId="17" xfId="0" applyNumberFormat="1" applyFont="1" applyBorder="1" applyAlignment="1">
      <alignment vertical="top" wrapText="1"/>
    </xf>
    <xf numFmtId="178" fontId="1" fillId="0" borderId="18" xfId="0" applyNumberFormat="1" applyFont="1" applyBorder="1" applyAlignment="1">
      <alignment vertical="top" wrapText="1"/>
    </xf>
    <xf numFmtId="178" fontId="1" fillId="0" borderId="19" xfId="0" applyNumberFormat="1" applyFont="1" applyBorder="1" applyAlignment="1">
      <alignment vertical="top" wrapText="1"/>
    </xf>
    <xf numFmtId="179" fontId="1" fillId="0" borderId="10" xfId="0" applyNumberFormat="1" applyFont="1" applyBorder="1" applyAlignment="1">
      <alignment vertical="top" wrapText="1"/>
    </xf>
    <xf numFmtId="179" fontId="1" fillId="0" borderId="12" xfId="0" applyNumberFormat="1" applyFont="1" applyBorder="1" applyAlignment="1">
      <alignment vertical="top" wrapText="1"/>
    </xf>
    <xf numFmtId="179" fontId="1" fillId="0" borderId="10" xfId="0" applyNumberFormat="1" applyFont="1" applyBorder="1" applyAlignment="1">
      <alignment/>
    </xf>
    <xf numFmtId="178" fontId="1" fillId="0" borderId="20" xfId="0" applyNumberFormat="1" applyFont="1" applyBorder="1" applyAlignment="1">
      <alignment vertical="top" wrapText="1"/>
    </xf>
    <xf numFmtId="179" fontId="1" fillId="0" borderId="18" xfId="0" applyNumberFormat="1" applyFont="1" applyBorder="1" applyAlignment="1">
      <alignment/>
    </xf>
    <xf numFmtId="3" fontId="3" fillId="0" borderId="11" xfId="0" applyNumberFormat="1" applyFont="1" applyBorder="1" applyAlignment="1">
      <alignment horizontal="justify" vertical="center" wrapText="1"/>
    </xf>
    <xf numFmtId="3" fontId="1" fillId="0" borderId="11" xfId="0" applyNumberFormat="1" applyFont="1" applyBorder="1" applyAlignment="1">
      <alignment horizontal="justify" vertical="center" wrapText="1"/>
    </xf>
    <xf numFmtId="49" fontId="3" fillId="0" borderId="11" xfId="0" applyNumberFormat="1" applyFont="1" applyBorder="1" applyAlignment="1">
      <alignment horizontal="justify" vertical="center" wrapText="1"/>
    </xf>
    <xf numFmtId="49" fontId="1" fillId="0" borderId="11" xfId="0" applyNumberFormat="1" applyFont="1" applyBorder="1" applyAlignment="1">
      <alignment horizontal="justify" vertical="center" wrapText="1"/>
    </xf>
    <xf numFmtId="0" fontId="0" fillId="0" borderId="0" xfId="0" applyBorder="1" applyAlignment="1">
      <alignment/>
    </xf>
    <xf numFmtId="178" fontId="1" fillId="0" borderId="0" xfId="0" applyNumberFormat="1" applyFont="1" applyBorder="1" applyAlignment="1">
      <alignment/>
    </xf>
    <xf numFmtId="179" fontId="1" fillId="0" borderId="0" xfId="0" applyNumberFormat="1" applyFont="1" applyFill="1" applyBorder="1" applyAlignment="1">
      <alignment horizontal="right" wrapText="1"/>
    </xf>
    <xf numFmtId="179" fontId="1" fillId="0" borderId="10" xfId="0" applyNumberFormat="1" applyFont="1" applyBorder="1" applyAlignment="1">
      <alignment horizontal="right" vertical="center" wrapText="1"/>
    </xf>
    <xf numFmtId="49" fontId="1" fillId="0" borderId="11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178" fontId="1" fillId="0" borderId="10" xfId="0" applyNumberFormat="1" applyFont="1" applyBorder="1" applyAlignment="1">
      <alignment horizontal="right" vertical="center"/>
    </xf>
    <xf numFmtId="179" fontId="1" fillId="0" borderId="10" xfId="0" applyNumberFormat="1" applyFont="1" applyBorder="1" applyAlignment="1">
      <alignment horizontal="right" vertical="center"/>
    </xf>
    <xf numFmtId="179" fontId="1" fillId="0" borderId="10" xfId="0" applyNumberFormat="1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right" vertical="center" wrapText="1"/>
    </xf>
    <xf numFmtId="178" fontId="3" fillId="0" borderId="12" xfId="0" applyNumberFormat="1" applyFont="1" applyBorder="1" applyAlignment="1">
      <alignment horizontal="right" vertical="center" wrapText="1"/>
    </xf>
    <xf numFmtId="178" fontId="1" fillId="0" borderId="12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179" fontId="1" fillId="0" borderId="10" xfId="0" applyNumberFormat="1" applyFont="1" applyBorder="1" applyAlignment="1" applyProtection="1">
      <alignment horizontal="right" vertical="center" wrapText="1"/>
      <protection/>
    </xf>
    <xf numFmtId="179" fontId="43" fillId="0" borderId="10" xfId="0" applyNumberFormat="1" applyFont="1" applyBorder="1" applyAlignment="1">
      <alignment horizontal="right" vertical="center" wrapText="1"/>
    </xf>
    <xf numFmtId="178" fontId="3" fillId="0" borderId="10" xfId="0" applyNumberFormat="1" applyFont="1" applyBorder="1" applyAlignment="1">
      <alignment horizontal="right" vertical="center" wrapText="1"/>
    </xf>
    <xf numFmtId="179" fontId="1" fillId="0" borderId="21" xfId="0" applyNumberFormat="1" applyFont="1" applyBorder="1" applyAlignment="1">
      <alignment horizontal="right" vertical="center" wrapText="1"/>
    </xf>
    <xf numFmtId="178" fontId="1" fillId="0" borderId="22" xfId="0" applyNumberFormat="1" applyFont="1" applyBorder="1" applyAlignment="1">
      <alignment horizontal="right" vertical="center" wrapText="1"/>
    </xf>
    <xf numFmtId="179" fontId="1" fillId="0" borderId="12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justify" vertical="top" wrapText="1"/>
    </xf>
    <xf numFmtId="0" fontId="1" fillId="0" borderId="23" xfId="0" applyFont="1" applyBorder="1" applyAlignment="1">
      <alignment horizontal="justify" wrapText="1"/>
    </xf>
    <xf numFmtId="3" fontId="1" fillId="0" borderId="11" xfId="0" applyNumberFormat="1" applyFont="1" applyBorder="1" applyAlignment="1">
      <alignment horizontal="justify" vertical="top" wrapText="1"/>
    </xf>
    <xf numFmtId="178" fontId="3" fillId="0" borderId="13" xfId="0" applyNumberFormat="1" applyFont="1" applyBorder="1" applyAlignment="1">
      <alignment horizontal="left" vertical="center" wrapText="1" indent="5"/>
    </xf>
    <xf numFmtId="178" fontId="1" fillId="0" borderId="14" xfId="0" applyNumberFormat="1" applyFont="1" applyBorder="1" applyAlignment="1">
      <alignment horizontal="left" vertical="center" wrapText="1" indent="5"/>
    </xf>
    <xf numFmtId="178" fontId="1" fillId="0" borderId="15" xfId="0" applyNumberFormat="1" applyFont="1" applyBorder="1" applyAlignment="1">
      <alignment horizontal="left" vertical="center" wrapText="1" indent="5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abSelected="1" zoomScale="85" zoomScaleNormal="85" zoomScalePageLayoutView="0" workbookViewId="0" topLeftCell="A1">
      <selection activeCell="F12" sqref="F12"/>
    </sheetView>
  </sheetViews>
  <sheetFormatPr defaultColWidth="9.00390625" defaultRowHeight="12.75"/>
  <cols>
    <col min="1" max="1" width="50.25390625" style="0" customWidth="1"/>
    <col min="2" max="3" width="14.375" style="0" customWidth="1"/>
    <col min="4" max="4" width="13.875" style="0" customWidth="1"/>
    <col min="5" max="5" width="10.75390625" style="0" bestFit="1" customWidth="1"/>
  </cols>
  <sheetData>
    <row r="1" spans="1:4" ht="18.75">
      <c r="A1" s="62" t="s">
        <v>23</v>
      </c>
      <c r="B1" s="62"/>
      <c r="C1" s="62"/>
      <c r="D1" s="62"/>
    </row>
    <row r="2" spans="1:4" ht="18.75">
      <c r="A2" s="62" t="s">
        <v>46</v>
      </c>
      <c r="B2" s="62"/>
      <c r="C2" s="62"/>
      <c r="D2" s="62"/>
    </row>
    <row r="3" spans="1:4" ht="18.75">
      <c r="A3" s="62" t="s">
        <v>92</v>
      </c>
      <c r="B3" s="62"/>
      <c r="C3" s="62"/>
      <c r="D3" s="62"/>
    </row>
    <row r="4" spans="1:4" ht="18.75">
      <c r="A4" s="62" t="s">
        <v>75</v>
      </c>
      <c r="B4" s="62"/>
      <c r="C4" s="62"/>
      <c r="D4" s="62"/>
    </row>
    <row r="5" spans="1:4" ht="14.25" customHeight="1">
      <c r="A5" s="6"/>
      <c r="B5" s="4"/>
      <c r="C5" s="4"/>
      <c r="D5" s="4"/>
    </row>
    <row r="6" spans="1:4" ht="19.5" thickBot="1">
      <c r="A6" s="6"/>
      <c r="B6" s="4"/>
      <c r="C6" s="4"/>
      <c r="D6" s="4"/>
    </row>
    <row r="7" spans="1:4" ht="86.25" customHeight="1">
      <c r="A7" s="11" t="s">
        <v>24</v>
      </c>
      <c r="B7" s="12" t="s">
        <v>93</v>
      </c>
      <c r="C7" s="12" t="s">
        <v>0</v>
      </c>
      <c r="D7" s="13" t="s">
        <v>22</v>
      </c>
    </row>
    <row r="8" spans="1:4" ht="15.75">
      <c r="A8" s="8">
        <v>1</v>
      </c>
      <c r="B8" s="7">
        <v>2</v>
      </c>
      <c r="C8" s="7">
        <v>3</v>
      </c>
      <c r="D8" s="9">
        <v>4</v>
      </c>
    </row>
    <row r="9" spans="1:4" ht="23.25" customHeight="1">
      <c r="A9" s="14" t="s">
        <v>25</v>
      </c>
      <c r="B9" s="15"/>
      <c r="C9" s="15"/>
      <c r="D9" s="16"/>
    </row>
    <row r="10" spans="1:4" ht="15.75">
      <c r="A10" s="17" t="s">
        <v>1</v>
      </c>
      <c r="B10" s="44">
        <f>SUM(B11:B18)</f>
        <v>2013.8000000000002</v>
      </c>
      <c r="C10" s="44">
        <f>SUM(C11:C19)</f>
        <v>1591.1</v>
      </c>
      <c r="D10" s="45">
        <f aca="true" t="shared" si="0" ref="D10:D18">C10/B10*100</f>
        <v>79.00983215810903</v>
      </c>
    </row>
    <row r="11" spans="1:4" ht="15.75">
      <c r="A11" s="18" t="s">
        <v>2</v>
      </c>
      <c r="B11" s="42">
        <v>808.9</v>
      </c>
      <c r="C11" s="42">
        <v>947.5</v>
      </c>
      <c r="D11" s="55">
        <f t="shared" si="0"/>
        <v>117.13438002225244</v>
      </c>
    </row>
    <row r="12" spans="1:4" ht="47.25">
      <c r="A12" s="56" t="s">
        <v>48</v>
      </c>
      <c r="B12" s="38">
        <v>139.3</v>
      </c>
      <c r="C12" s="38">
        <v>131.7</v>
      </c>
      <c r="D12" s="46">
        <f t="shared" si="0"/>
        <v>94.54414931801864</v>
      </c>
    </row>
    <row r="13" spans="1:4" ht="15.75">
      <c r="A13" s="18" t="s">
        <v>3</v>
      </c>
      <c r="B13" s="38">
        <v>13.6</v>
      </c>
      <c r="C13" s="38">
        <v>13.6</v>
      </c>
      <c r="D13" s="46">
        <f t="shared" si="0"/>
        <v>100</v>
      </c>
    </row>
    <row r="14" spans="1:4" ht="15.75">
      <c r="A14" s="18" t="s">
        <v>4</v>
      </c>
      <c r="B14" s="42">
        <v>25.7</v>
      </c>
      <c r="C14" s="42">
        <v>39.6</v>
      </c>
      <c r="D14" s="46">
        <f t="shared" si="0"/>
        <v>154.0856031128405</v>
      </c>
    </row>
    <row r="15" spans="1:4" ht="31.5">
      <c r="A15" s="56" t="s">
        <v>65</v>
      </c>
      <c r="B15" s="38">
        <v>648.2</v>
      </c>
      <c r="C15" s="38">
        <v>319</v>
      </c>
      <c r="D15" s="46">
        <f t="shared" si="0"/>
        <v>49.2132058006788</v>
      </c>
    </row>
    <row r="16" spans="1:4" ht="31.5">
      <c r="A16" s="56" t="s">
        <v>66</v>
      </c>
      <c r="B16" s="38">
        <v>371.5</v>
      </c>
      <c r="C16" s="38">
        <v>130.8</v>
      </c>
      <c r="D16" s="46">
        <f t="shared" si="0"/>
        <v>35.20861372812921</v>
      </c>
    </row>
    <row r="17" spans="1:9" ht="15.75">
      <c r="A17" s="18" t="s">
        <v>5</v>
      </c>
      <c r="B17" s="42">
        <v>2.1</v>
      </c>
      <c r="C17" s="42">
        <v>3.9</v>
      </c>
      <c r="D17" s="46">
        <f t="shared" si="0"/>
        <v>185.7142857142857</v>
      </c>
      <c r="G17" s="35"/>
      <c r="H17" s="36"/>
      <c r="I17" s="37"/>
    </row>
    <row r="18" spans="1:4" ht="48" customHeight="1">
      <c r="A18" s="20" t="s">
        <v>37</v>
      </c>
      <c r="B18" s="42">
        <v>4.5</v>
      </c>
      <c r="C18" s="42">
        <v>4.5</v>
      </c>
      <c r="D18" s="46">
        <f t="shared" si="0"/>
        <v>100</v>
      </c>
    </row>
    <row r="19" spans="1:4" ht="19.5" customHeight="1">
      <c r="A19" s="56" t="s">
        <v>67</v>
      </c>
      <c r="B19" s="42">
        <v>0</v>
      </c>
      <c r="C19" s="42">
        <v>0.5</v>
      </c>
      <c r="D19" s="46"/>
    </row>
    <row r="20" spans="1:4" ht="15.75">
      <c r="A20" s="21" t="s">
        <v>6</v>
      </c>
      <c r="B20" s="44">
        <f>SUM(B21:B28)</f>
        <v>1423.1</v>
      </c>
      <c r="C20" s="44">
        <f>SUM(C21:C28)</f>
        <v>1423.1</v>
      </c>
      <c r="D20" s="45">
        <f aca="true" t="shared" si="1" ref="D20:D26">C20/B20*100</f>
        <v>100</v>
      </c>
    </row>
    <row r="21" spans="1:4" ht="51.75" customHeight="1">
      <c r="A21" s="56" t="s">
        <v>49</v>
      </c>
      <c r="B21" s="38">
        <v>105</v>
      </c>
      <c r="C21" s="38">
        <v>105</v>
      </c>
      <c r="D21" s="46">
        <f t="shared" si="1"/>
        <v>100</v>
      </c>
    </row>
    <row r="22" spans="1:4" ht="51.75" customHeight="1">
      <c r="A22" s="56" t="s">
        <v>50</v>
      </c>
      <c r="B22" s="38">
        <v>253</v>
      </c>
      <c r="C22" s="38">
        <v>253</v>
      </c>
      <c r="D22" s="46">
        <f t="shared" si="1"/>
        <v>100</v>
      </c>
    </row>
    <row r="23" spans="1:4" ht="65.25" customHeight="1">
      <c r="A23" s="56" t="s">
        <v>51</v>
      </c>
      <c r="B23" s="38">
        <v>101.9</v>
      </c>
      <c r="C23" s="38">
        <v>101.9</v>
      </c>
      <c r="D23" s="46">
        <f t="shared" si="1"/>
        <v>100</v>
      </c>
    </row>
    <row r="24" spans="1:4" ht="50.25" customHeight="1">
      <c r="A24" s="56" t="s">
        <v>52</v>
      </c>
      <c r="B24" s="38">
        <v>71.5</v>
      </c>
      <c r="C24" s="38">
        <v>71.5</v>
      </c>
      <c r="D24" s="46">
        <f t="shared" si="1"/>
        <v>100</v>
      </c>
    </row>
    <row r="25" spans="1:4" ht="33" customHeight="1">
      <c r="A25" s="56" t="s">
        <v>70</v>
      </c>
      <c r="B25" s="38">
        <v>536.8</v>
      </c>
      <c r="C25" s="38">
        <v>536.8</v>
      </c>
      <c r="D25" s="46">
        <f t="shared" si="1"/>
        <v>100</v>
      </c>
    </row>
    <row r="26" spans="1:4" ht="50.25" customHeight="1">
      <c r="A26" s="56" t="s">
        <v>72</v>
      </c>
      <c r="B26" s="38">
        <v>94.9</v>
      </c>
      <c r="C26" s="38">
        <v>94.9</v>
      </c>
      <c r="D26" s="46">
        <f t="shared" si="1"/>
        <v>100</v>
      </c>
    </row>
    <row r="27" spans="1:4" ht="50.25" customHeight="1">
      <c r="A27" s="56" t="s">
        <v>71</v>
      </c>
      <c r="B27" s="38">
        <v>260</v>
      </c>
      <c r="C27" s="38">
        <v>260</v>
      </c>
      <c r="D27" s="46">
        <f>C27/B27*100</f>
        <v>100</v>
      </c>
    </row>
    <row r="28" spans="1:4" ht="31.5" customHeight="1">
      <c r="A28" s="39" t="s">
        <v>76</v>
      </c>
      <c r="B28" s="50">
        <v>0</v>
      </c>
      <c r="C28" s="50">
        <v>0</v>
      </c>
      <c r="D28" s="46"/>
    </row>
    <row r="29" spans="1:4" ht="15.75">
      <c r="A29" s="17" t="s">
        <v>7</v>
      </c>
      <c r="B29" s="44">
        <f>B10+B20</f>
        <v>3436.9</v>
      </c>
      <c r="C29" s="44">
        <f>C10+C20</f>
        <v>3014.2</v>
      </c>
      <c r="D29" s="45">
        <f>C29/B29*100</f>
        <v>87.70112601472256</v>
      </c>
    </row>
    <row r="30" spans="1:4" ht="23.25" customHeight="1">
      <c r="A30" s="14" t="s">
        <v>26</v>
      </c>
      <c r="B30" s="38"/>
      <c r="C30" s="38"/>
      <c r="D30" s="45"/>
    </row>
    <row r="31" spans="1:4" ht="23.25" customHeight="1">
      <c r="A31" s="31" t="s">
        <v>8</v>
      </c>
      <c r="B31" s="44">
        <f>SUM(B32:B42)</f>
        <v>2143.3920000000003</v>
      </c>
      <c r="C31" s="44">
        <f>SUM(C32:C42)+0.1</f>
        <v>2023.092</v>
      </c>
      <c r="D31" s="45">
        <f aca="true" t="shared" si="2" ref="D31:D72">C31/B31*100</f>
        <v>94.38740090473418</v>
      </c>
    </row>
    <row r="32" spans="1:4" ht="23.25" customHeight="1">
      <c r="A32" s="32" t="s">
        <v>43</v>
      </c>
      <c r="B32" s="42">
        <v>292.1</v>
      </c>
      <c r="C32" s="42">
        <v>258.5</v>
      </c>
      <c r="D32" s="46">
        <f t="shared" si="2"/>
        <v>88.49709003765834</v>
      </c>
    </row>
    <row r="33" spans="1:4" ht="23.25" customHeight="1">
      <c r="A33" s="32" t="s">
        <v>44</v>
      </c>
      <c r="B33" s="51">
        <v>1512</v>
      </c>
      <c r="C33" s="51">
        <v>1484.7</v>
      </c>
      <c r="D33" s="46">
        <f t="shared" si="2"/>
        <v>98.19444444444446</v>
      </c>
    </row>
    <row r="34" spans="1:4" ht="34.5" customHeight="1">
      <c r="A34" s="58" t="s">
        <v>77</v>
      </c>
      <c r="B34" s="51">
        <v>12.9</v>
      </c>
      <c r="C34" s="51">
        <v>12.9</v>
      </c>
      <c r="D34" s="46">
        <f t="shared" si="2"/>
        <v>100</v>
      </c>
    </row>
    <row r="35" spans="1:4" ht="66.75" customHeight="1">
      <c r="A35" s="32" t="s">
        <v>60</v>
      </c>
      <c r="B35" s="51">
        <v>5.4</v>
      </c>
      <c r="C35" s="51">
        <v>2.9</v>
      </c>
      <c r="D35" s="46">
        <f t="shared" si="2"/>
        <v>53.703703703703695</v>
      </c>
    </row>
    <row r="36" spans="1:4" ht="21.75" customHeight="1">
      <c r="A36" s="32" t="s">
        <v>53</v>
      </c>
      <c r="B36" s="51">
        <v>14.2</v>
      </c>
      <c r="C36" s="51">
        <v>14.2</v>
      </c>
      <c r="D36" s="46">
        <f t="shared" si="2"/>
        <v>100</v>
      </c>
    </row>
    <row r="37" spans="1:4" ht="23.25" customHeight="1">
      <c r="A37" s="32" t="s">
        <v>9</v>
      </c>
      <c r="B37" s="42">
        <v>10</v>
      </c>
      <c r="C37" s="41">
        <v>0</v>
      </c>
      <c r="D37" s="46">
        <f t="shared" si="2"/>
        <v>0</v>
      </c>
    </row>
    <row r="38" spans="1:4" ht="52.5" customHeight="1">
      <c r="A38" s="32" t="s">
        <v>62</v>
      </c>
      <c r="B38" s="38">
        <v>15</v>
      </c>
      <c r="C38" s="38">
        <v>0</v>
      </c>
      <c r="D38" s="46">
        <f t="shared" si="2"/>
        <v>0</v>
      </c>
    </row>
    <row r="39" spans="1:4" ht="34.5" customHeight="1">
      <c r="A39" s="32" t="s">
        <v>61</v>
      </c>
      <c r="B39" s="38">
        <v>5</v>
      </c>
      <c r="C39" s="38">
        <v>0</v>
      </c>
      <c r="D39" s="46">
        <f t="shared" si="2"/>
        <v>0</v>
      </c>
    </row>
    <row r="40" spans="1:4" ht="23.25" customHeight="1">
      <c r="A40" s="32" t="s">
        <v>54</v>
      </c>
      <c r="B40" s="38">
        <v>276</v>
      </c>
      <c r="C40" s="38">
        <v>249</v>
      </c>
      <c r="D40" s="46">
        <f t="shared" si="2"/>
        <v>90.21739130434783</v>
      </c>
    </row>
    <row r="41" spans="1:4" ht="31.5" customHeight="1">
      <c r="A41" s="57" t="s">
        <v>55</v>
      </c>
      <c r="B41" s="42">
        <f>792/1000</f>
        <v>0.792</v>
      </c>
      <c r="C41" s="42">
        <f>792/1000</f>
        <v>0.792</v>
      </c>
      <c r="D41" s="46">
        <f t="shared" si="2"/>
        <v>100</v>
      </c>
    </row>
    <row r="42" spans="1:4" ht="33.75" customHeight="1">
      <c r="A42" s="32" t="s">
        <v>47</v>
      </c>
      <c r="B42" s="42">
        <v>0</v>
      </c>
      <c r="C42" s="42">
        <v>0</v>
      </c>
      <c r="D42" s="46"/>
    </row>
    <row r="43" spans="1:4" ht="23.25" customHeight="1">
      <c r="A43" s="31" t="s">
        <v>10</v>
      </c>
      <c r="B43" s="44">
        <f>B44</f>
        <v>101.9</v>
      </c>
      <c r="C43" s="44">
        <f>C44</f>
        <v>36.9</v>
      </c>
      <c r="D43" s="45">
        <f t="shared" si="2"/>
        <v>36.211972522080465</v>
      </c>
    </row>
    <row r="44" spans="1:4" ht="23.25" customHeight="1">
      <c r="A44" s="32" t="s">
        <v>40</v>
      </c>
      <c r="B44" s="51">
        <v>101.9</v>
      </c>
      <c r="C44" s="51">
        <v>36.9</v>
      </c>
      <c r="D44" s="46">
        <f t="shared" si="2"/>
        <v>36.211972522080465</v>
      </c>
    </row>
    <row r="45" spans="1:4" ht="38.25" customHeight="1">
      <c r="A45" s="31" t="s">
        <v>11</v>
      </c>
      <c r="B45" s="44">
        <f>SUM(B46:B47)</f>
        <v>17</v>
      </c>
      <c r="C45" s="44">
        <f>SUM(C46:C47)</f>
        <v>7</v>
      </c>
      <c r="D45" s="45">
        <f t="shared" si="2"/>
        <v>41.17647058823529</v>
      </c>
    </row>
    <row r="46" spans="1:4" ht="69" customHeight="1">
      <c r="A46" s="32" t="s">
        <v>56</v>
      </c>
      <c r="B46" s="51">
        <v>10</v>
      </c>
      <c r="C46" s="51">
        <v>0</v>
      </c>
      <c r="D46" s="46">
        <v>0</v>
      </c>
    </row>
    <row r="47" spans="1:4" ht="38.25" customHeight="1">
      <c r="A47" s="32" t="s">
        <v>78</v>
      </c>
      <c r="B47" s="51">
        <v>7</v>
      </c>
      <c r="C47" s="51">
        <v>7</v>
      </c>
      <c r="D47" s="46">
        <v>0</v>
      </c>
    </row>
    <row r="48" spans="1:4" ht="23.25" customHeight="1">
      <c r="A48" s="33" t="s">
        <v>42</v>
      </c>
      <c r="B48" s="44">
        <f>SUM(B49:B56)</f>
        <v>500.70000000000005</v>
      </c>
      <c r="C48" s="44">
        <f>SUM(C49:C56)</f>
        <v>0</v>
      </c>
      <c r="D48" s="45">
        <f t="shared" si="2"/>
        <v>0</v>
      </c>
    </row>
    <row r="49" spans="1:4" ht="99.75" customHeight="1">
      <c r="A49" s="39" t="s">
        <v>79</v>
      </c>
      <c r="B49" s="38">
        <v>22</v>
      </c>
      <c r="C49" s="38">
        <v>0</v>
      </c>
      <c r="D49" s="46">
        <f t="shared" si="2"/>
        <v>0</v>
      </c>
    </row>
    <row r="50" spans="1:4" ht="72.75" customHeight="1">
      <c r="A50" s="32" t="s">
        <v>63</v>
      </c>
      <c r="B50" s="42">
        <v>126.6</v>
      </c>
      <c r="C50" s="42">
        <v>0</v>
      </c>
      <c r="D50" s="46">
        <f t="shared" si="2"/>
        <v>0</v>
      </c>
    </row>
    <row r="51" spans="1:4" ht="82.5" customHeight="1">
      <c r="A51" s="32" t="s">
        <v>80</v>
      </c>
      <c r="B51" s="42">
        <v>260</v>
      </c>
      <c r="C51" s="42">
        <v>0</v>
      </c>
      <c r="D51" s="46">
        <f t="shared" si="2"/>
        <v>0</v>
      </c>
    </row>
    <row r="52" spans="1:4" ht="81" customHeight="1">
      <c r="A52" s="39" t="s">
        <v>81</v>
      </c>
      <c r="B52" s="42">
        <v>23.3</v>
      </c>
      <c r="C52" s="42">
        <f>0/1000</f>
        <v>0</v>
      </c>
      <c r="D52" s="46">
        <f t="shared" si="2"/>
        <v>0</v>
      </c>
    </row>
    <row r="53" spans="1:4" ht="81" customHeight="1">
      <c r="A53" s="39" t="s">
        <v>82</v>
      </c>
      <c r="B53" s="42">
        <v>2.6</v>
      </c>
      <c r="C53" s="42">
        <v>0</v>
      </c>
      <c r="D53" s="46">
        <f t="shared" si="2"/>
        <v>0</v>
      </c>
    </row>
    <row r="54" spans="1:4" ht="81" customHeight="1">
      <c r="A54" s="39" t="s">
        <v>83</v>
      </c>
      <c r="B54" s="42">
        <v>4.7</v>
      </c>
      <c r="C54" s="42">
        <v>0</v>
      </c>
      <c r="D54" s="46">
        <f t="shared" si="2"/>
        <v>0</v>
      </c>
    </row>
    <row r="55" spans="1:4" ht="33.75" customHeight="1">
      <c r="A55" s="39" t="s">
        <v>57</v>
      </c>
      <c r="B55" s="42">
        <v>31.5</v>
      </c>
      <c r="C55" s="42">
        <f>0/1000</f>
        <v>0</v>
      </c>
      <c r="D55" s="46">
        <f t="shared" si="2"/>
        <v>0</v>
      </c>
    </row>
    <row r="56" spans="1:4" ht="49.5" customHeight="1">
      <c r="A56" s="39" t="s">
        <v>84</v>
      </c>
      <c r="B56" s="42">
        <v>30</v>
      </c>
      <c r="C56" s="42">
        <v>0</v>
      </c>
      <c r="D56" s="46">
        <f t="shared" si="2"/>
        <v>0</v>
      </c>
    </row>
    <row r="57" spans="1:4" ht="23.25" customHeight="1">
      <c r="A57" s="33" t="s">
        <v>12</v>
      </c>
      <c r="B57" s="44">
        <f>SUM(B58:B65)</f>
        <v>279.3</v>
      </c>
      <c r="C57" s="44">
        <f>SUM(C58:C65)</f>
        <v>139.5</v>
      </c>
      <c r="D57" s="45">
        <f t="shared" si="2"/>
        <v>49.94629430719656</v>
      </c>
    </row>
    <row r="58" spans="1:4" ht="54" customHeight="1">
      <c r="A58" s="34" t="s">
        <v>68</v>
      </c>
      <c r="B58" s="42">
        <v>18.5</v>
      </c>
      <c r="C58" s="42">
        <v>9.8</v>
      </c>
      <c r="D58" s="46">
        <v>0</v>
      </c>
    </row>
    <row r="59" spans="1:4" ht="23.25" customHeight="1">
      <c r="A59" s="34" t="s">
        <v>85</v>
      </c>
      <c r="B59" s="42">
        <v>0</v>
      </c>
      <c r="C59" s="42">
        <v>0</v>
      </c>
      <c r="D59" s="46">
        <v>0</v>
      </c>
    </row>
    <row r="60" spans="1:4" ht="51.75" customHeight="1">
      <c r="A60" s="34" t="s">
        <v>86</v>
      </c>
      <c r="B60" s="42">
        <v>45.4</v>
      </c>
      <c r="C60" s="42">
        <v>0</v>
      </c>
      <c r="D60" s="46">
        <v>0</v>
      </c>
    </row>
    <row r="61" spans="1:4" ht="57.75" customHeight="1">
      <c r="A61" s="34" t="s">
        <v>74</v>
      </c>
      <c r="B61" s="42">
        <v>32.2</v>
      </c>
      <c r="C61" s="42">
        <v>0</v>
      </c>
      <c r="D61" s="46">
        <v>0</v>
      </c>
    </row>
    <row r="62" spans="1:4" ht="23.25" customHeight="1">
      <c r="A62" s="34" t="s">
        <v>69</v>
      </c>
      <c r="B62" s="42">
        <v>120.9</v>
      </c>
      <c r="C62" s="42">
        <v>90.4</v>
      </c>
      <c r="D62" s="46">
        <f t="shared" si="2"/>
        <v>74.77253928866833</v>
      </c>
    </row>
    <row r="63" spans="1:4" ht="32.25" customHeight="1">
      <c r="A63" s="34" t="s">
        <v>73</v>
      </c>
      <c r="B63" s="42">
        <v>23</v>
      </c>
      <c r="C63" s="42">
        <v>0</v>
      </c>
      <c r="D63" s="46">
        <f t="shared" si="2"/>
        <v>0</v>
      </c>
    </row>
    <row r="64" spans="1:4" ht="118.5" customHeight="1">
      <c r="A64" s="32" t="s">
        <v>87</v>
      </c>
      <c r="B64" s="42">
        <v>12</v>
      </c>
      <c r="C64" s="42">
        <v>12</v>
      </c>
      <c r="D64" s="46">
        <f t="shared" si="2"/>
        <v>100</v>
      </c>
    </row>
    <row r="65" spans="1:4" ht="62.25" customHeight="1">
      <c r="A65" s="32" t="s">
        <v>88</v>
      </c>
      <c r="B65" s="42">
        <v>27.3</v>
      </c>
      <c r="C65" s="42">
        <v>27.3</v>
      </c>
      <c r="D65" s="46">
        <f t="shared" si="2"/>
        <v>100</v>
      </c>
    </row>
    <row r="66" spans="1:4" ht="23.25" customHeight="1">
      <c r="A66" s="33" t="s">
        <v>13</v>
      </c>
      <c r="B66" s="44">
        <f>SUM(B67:B68)</f>
        <v>72.8</v>
      </c>
      <c r="C66" s="44">
        <f>SUM(C67:C68)</f>
        <v>65.3</v>
      </c>
      <c r="D66" s="45">
        <f t="shared" si="2"/>
        <v>89.6978021978022</v>
      </c>
    </row>
    <row r="67" spans="1:4" ht="66.75" customHeight="1">
      <c r="A67" s="39" t="s">
        <v>58</v>
      </c>
      <c r="B67" s="51">
        <v>71.8</v>
      </c>
      <c r="C67" s="51">
        <v>65.3</v>
      </c>
      <c r="D67" s="46">
        <v>0</v>
      </c>
    </row>
    <row r="68" spans="1:4" ht="36.75" customHeight="1">
      <c r="A68" s="39" t="s">
        <v>89</v>
      </c>
      <c r="B68" s="51">
        <v>1</v>
      </c>
      <c r="C68" s="51">
        <v>0</v>
      </c>
      <c r="D68" s="46">
        <f t="shared" si="2"/>
        <v>0</v>
      </c>
    </row>
    <row r="69" spans="1:4" ht="23.25" customHeight="1">
      <c r="A69" s="33" t="s">
        <v>45</v>
      </c>
      <c r="B69" s="44">
        <f>SUM(B70:B72)</f>
        <v>1286.5</v>
      </c>
      <c r="C69" s="44">
        <f>SUM(C70:C72)</f>
        <v>1213.6</v>
      </c>
      <c r="D69" s="45">
        <f t="shared" si="2"/>
        <v>94.33346288379323</v>
      </c>
    </row>
    <row r="70" spans="1:4" ht="83.25" customHeight="1">
      <c r="A70" s="34" t="s">
        <v>90</v>
      </c>
      <c r="B70" s="42">
        <v>1</v>
      </c>
      <c r="C70" s="42">
        <v>0</v>
      </c>
      <c r="D70" s="46">
        <f t="shared" si="2"/>
        <v>0</v>
      </c>
    </row>
    <row r="71" spans="1:4" ht="49.5" customHeight="1">
      <c r="A71" s="32" t="s">
        <v>59</v>
      </c>
      <c r="B71" s="42">
        <v>1160.2</v>
      </c>
      <c r="C71" s="42">
        <v>1130</v>
      </c>
      <c r="D71" s="46">
        <f t="shared" si="2"/>
        <v>97.39700051715221</v>
      </c>
    </row>
    <row r="72" spans="1:4" ht="66" customHeight="1">
      <c r="A72" s="34" t="s">
        <v>60</v>
      </c>
      <c r="B72" s="42">
        <v>125.3</v>
      </c>
      <c r="C72" s="42">
        <v>83.6</v>
      </c>
      <c r="D72" s="46">
        <f t="shared" si="2"/>
        <v>66.71987230646448</v>
      </c>
    </row>
    <row r="73" spans="1:4" ht="22.5" customHeight="1">
      <c r="A73" s="22" t="s">
        <v>14</v>
      </c>
      <c r="B73" s="44">
        <f>B31+B43+B45+B48+B57+B66+B69</f>
        <v>4401.592000000001</v>
      </c>
      <c r="C73" s="44">
        <f>C31+C43+C45+C48+C57+C66+C69+0.2</f>
        <v>3485.592</v>
      </c>
      <c r="D73" s="45">
        <f>C73/B73*100</f>
        <v>79.18934785414004</v>
      </c>
    </row>
    <row r="74" spans="1:4" ht="33" customHeight="1">
      <c r="A74" s="21" t="s">
        <v>36</v>
      </c>
      <c r="B74" s="52">
        <f>B29-B73</f>
        <v>-964.6920000000005</v>
      </c>
      <c r="C74" s="52">
        <f>C29-C73</f>
        <v>-471.3920000000003</v>
      </c>
      <c r="D74" s="45"/>
    </row>
    <row r="75" spans="1:4" ht="31.5">
      <c r="A75" s="21" t="s">
        <v>15</v>
      </c>
      <c r="B75" s="52">
        <f>-B74</f>
        <v>964.6920000000005</v>
      </c>
      <c r="C75" s="52">
        <f>-C74</f>
        <v>471.3920000000003</v>
      </c>
      <c r="D75" s="45"/>
    </row>
    <row r="76" spans="1:4" ht="31.5">
      <c r="A76" s="21" t="s">
        <v>16</v>
      </c>
      <c r="B76" s="52">
        <f>B75</f>
        <v>964.6920000000005</v>
      </c>
      <c r="C76" s="52">
        <f>C75</f>
        <v>471.3920000000003</v>
      </c>
      <c r="D76" s="45"/>
    </row>
    <row r="77" spans="1:4" ht="15.75">
      <c r="A77" s="19" t="s">
        <v>38</v>
      </c>
      <c r="B77" s="38">
        <f>-B29</f>
        <v>-3436.9</v>
      </c>
      <c r="C77" s="38">
        <f>-C29</f>
        <v>-3014.2</v>
      </c>
      <c r="D77" s="46"/>
    </row>
    <row r="78" spans="1:4" ht="16.5" thickBot="1">
      <c r="A78" s="29" t="s">
        <v>39</v>
      </c>
      <c r="B78" s="53">
        <f>B73</f>
        <v>4401.592000000001</v>
      </c>
      <c r="C78" s="53">
        <f>C73</f>
        <v>3485.592</v>
      </c>
      <c r="D78" s="54"/>
    </row>
    <row r="79" spans="1:4" ht="23.25" customHeight="1">
      <c r="A79" s="59" t="s">
        <v>27</v>
      </c>
      <c r="B79" s="60"/>
      <c r="C79" s="60"/>
      <c r="D79" s="61"/>
    </row>
    <row r="80" spans="1:5" ht="15.75">
      <c r="A80" s="18" t="s">
        <v>17</v>
      </c>
      <c r="B80" s="28">
        <f>1707840.8/1000</f>
        <v>1707.8408</v>
      </c>
      <c r="C80" s="26">
        <v>1662.5</v>
      </c>
      <c r="D80" s="27">
        <f aca="true" t="shared" si="3" ref="D80:D85">C80/B80*100</f>
        <v>97.34513896143014</v>
      </c>
      <c r="E80" s="5"/>
    </row>
    <row r="81" spans="1:4" ht="15.75">
      <c r="A81" s="18" t="s">
        <v>18</v>
      </c>
      <c r="B81" s="15">
        <v>0</v>
      </c>
      <c r="C81" s="15">
        <v>0</v>
      </c>
      <c r="D81" s="16"/>
    </row>
    <row r="82" spans="1:5" ht="15.75">
      <c r="A82" s="18" t="s">
        <v>41</v>
      </c>
      <c r="B82" s="28">
        <v>515.8</v>
      </c>
      <c r="C82" s="15">
        <v>454</v>
      </c>
      <c r="D82" s="16">
        <f t="shared" si="3"/>
        <v>88.01861186506399</v>
      </c>
      <c r="E82" s="5"/>
    </row>
    <row r="83" spans="1:4" ht="15.75">
      <c r="A83" s="18" t="s">
        <v>19</v>
      </c>
      <c r="B83" s="28">
        <f>709195.14/1000</f>
        <v>709.19514</v>
      </c>
      <c r="C83" s="15">
        <v>633</v>
      </c>
      <c r="D83" s="16">
        <f t="shared" si="3"/>
        <v>89.25611080752752</v>
      </c>
    </row>
    <row r="84" spans="1:4" ht="15.75">
      <c r="A84" s="18" t="s">
        <v>20</v>
      </c>
      <c r="B84" s="28">
        <v>451.6</v>
      </c>
      <c r="C84" s="15">
        <v>451.6</v>
      </c>
      <c r="D84" s="16">
        <f t="shared" si="3"/>
        <v>100</v>
      </c>
    </row>
    <row r="85" spans="1:4" ht="16.5" thickBot="1">
      <c r="A85" s="23" t="s">
        <v>21</v>
      </c>
      <c r="B85" s="30">
        <v>129</v>
      </c>
      <c r="C85" s="24">
        <v>94</v>
      </c>
      <c r="D85" s="25">
        <f t="shared" si="3"/>
        <v>72.86821705426357</v>
      </c>
    </row>
    <row r="86" spans="1:4" ht="12.75">
      <c r="A86" s="1"/>
      <c r="B86" s="2"/>
      <c r="C86" s="2"/>
      <c r="D86" s="2"/>
    </row>
    <row r="87" spans="1:4" ht="12.75">
      <c r="A87" s="1"/>
      <c r="B87" s="2"/>
      <c r="C87" s="2"/>
      <c r="D87" s="2"/>
    </row>
    <row r="88" spans="1:4" ht="12.75">
      <c r="A88" s="1"/>
      <c r="B88" s="2"/>
      <c r="C88" s="2"/>
      <c r="D88" s="2"/>
    </row>
    <row r="89" spans="1:4" ht="12.75">
      <c r="A89" s="1"/>
      <c r="B89" s="2"/>
      <c r="C89" s="2"/>
      <c r="D89" s="2"/>
    </row>
    <row r="90" spans="1:4" ht="12.75">
      <c r="A90" s="1"/>
      <c r="B90" s="2"/>
      <c r="C90" s="2"/>
      <c r="D90" s="2"/>
    </row>
    <row r="91" spans="1:4" ht="12.75">
      <c r="A91" s="1"/>
      <c r="B91" s="2"/>
      <c r="C91" s="2"/>
      <c r="D91" s="2"/>
    </row>
    <row r="92" spans="1:4" ht="12.75">
      <c r="A92" s="1"/>
      <c r="B92" s="2"/>
      <c r="C92" s="2"/>
      <c r="D92" s="2"/>
    </row>
    <row r="93" spans="1:4" ht="12.75">
      <c r="A93" s="1"/>
      <c r="B93" s="2"/>
      <c r="C93" s="2"/>
      <c r="D93" s="2"/>
    </row>
    <row r="94" spans="1:4" ht="12.75">
      <c r="A94" s="1"/>
      <c r="B94" s="2"/>
      <c r="C94" s="2"/>
      <c r="D94" s="2"/>
    </row>
    <row r="95" spans="1:4" ht="18.75" customHeight="1">
      <c r="A95" s="1"/>
      <c r="B95" s="2"/>
      <c r="C95" s="2"/>
      <c r="D95" s="2"/>
    </row>
    <row r="96" spans="1:4" ht="12.75">
      <c r="A96" s="1"/>
      <c r="B96" s="2"/>
      <c r="C96" s="2"/>
      <c r="D96" s="2"/>
    </row>
    <row r="97" spans="1:4" ht="18.75" customHeight="1">
      <c r="A97" s="1"/>
      <c r="B97" s="2"/>
      <c r="C97" s="2"/>
      <c r="D97" s="2"/>
    </row>
    <row r="98" spans="1:4" ht="12.75">
      <c r="A98" s="1"/>
      <c r="B98" s="2"/>
      <c r="C98" s="2"/>
      <c r="D98" s="2"/>
    </row>
    <row r="99" spans="1:4" ht="12.75">
      <c r="A99" s="1"/>
      <c r="B99" s="2"/>
      <c r="C99" s="2"/>
      <c r="D99" s="2"/>
    </row>
    <row r="100" spans="1:4" ht="12.75">
      <c r="A100" s="1"/>
      <c r="B100" s="2"/>
      <c r="C100" s="2"/>
      <c r="D100" s="2"/>
    </row>
    <row r="101" spans="1:4" ht="12.75">
      <c r="A101" s="1"/>
      <c r="B101" s="2"/>
      <c r="C101" s="2"/>
      <c r="D101" s="2"/>
    </row>
    <row r="102" spans="1:4" ht="12.75">
      <c r="A102" s="1"/>
      <c r="B102" s="2"/>
      <c r="C102" s="2"/>
      <c r="D102" s="2"/>
    </row>
    <row r="103" spans="2:4" ht="12.75">
      <c r="B103" s="3"/>
      <c r="C103" s="3"/>
      <c r="D103" s="3"/>
    </row>
    <row r="104" spans="2:4" ht="12.75">
      <c r="B104" s="3"/>
      <c r="C104" s="3"/>
      <c r="D104" s="3"/>
    </row>
    <row r="105" spans="2:4" ht="12.75">
      <c r="B105" s="3"/>
      <c r="C105" s="3"/>
      <c r="D105" s="3"/>
    </row>
    <row r="106" spans="2:4" ht="12.75">
      <c r="B106" s="3"/>
      <c r="C106" s="3"/>
      <c r="D106" s="3"/>
    </row>
    <row r="107" spans="2:4" ht="12.75">
      <c r="B107" s="3"/>
      <c r="C107" s="3"/>
      <c r="D107" s="3"/>
    </row>
    <row r="108" spans="2:4" ht="12.75">
      <c r="B108" s="3"/>
      <c r="C108" s="3"/>
      <c r="D108" s="3"/>
    </row>
    <row r="109" spans="2:4" ht="12.75">
      <c r="B109" s="3"/>
      <c r="C109" s="3"/>
      <c r="D109" s="3"/>
    </row>
    <row r="110" spans="2:4" ht="12.75">
      <c r="B110" s="3"/>
      <c r="C110" s="3"/>
      <c r="D110" s="3"/>
    </row>
    <row r="111" spans="2:4" ht="12.75">
      <c r="B111" s="3"/>
      <c r="C111" s="3"/>
      <c r="D111" s="3"/>
    </row>
    <row r="112" spans="2:4" ht="12.75">
      <c r="B112" s="3"/>
      <c r="C112" s="3"/>
      <c r="D112" s="3"/>
    </row>
    <row r="113" spans="2:4" ht="12.75">
      <c r="B113" s="3"/>
      <c r="C113" s="3"/>
      <c r="D113" s="3"/>
    </row>
    <row r="114" spans="2:4" ht="12.75">
      <c r="B114" s="3"/>
      <c r="C114" s="3"/>
      <c r="D114" s="3"/>
    </row>
    <row r="115" spans="2:4" ht="12.75">
      <c r="B115" s="3"/>
      <c r="C115" s="3"/>
      <c r="D115" s="3"/>
    </row>
    <row r="116" spans="2:4" ht="12.75">
      <c r="B116" s="3"/>
      <c r="C116" s="3"/>
      <c r="D116" s="3"/>
    </row>
    <row r="117" spans="2:4" ht="12.75">
      <c r="B117" s="3"/>
      <c r="C117" s="3"/>
      <c r="D117" s="3"/>
    </row>
    <row r="118" spans="2:4" ht="12.75">
      <c r="B118" s="3"/>
      <c r="C118" s="3"/>
      <c r="D118" s="3"/>
    </row>
    <row r="119" spans="2:4" ht="12.75">
      <c r="B119" s="3"/>
      <c r="C119" s="3"/>
      <c r="D119" s="3"/>
    </row>
    <row r="120" spans="2:4" ht="12.75">
      <c r="B120" s="3"/>
      <c r="C120" s="3"/>
      <c r="D120" s="3"/>
    </row>
    <row r="121" spans="2:4" ht="12.75">
      <c r="B121" s="3"/>
      <c r="C121" s="3"/>
      <c r="D121" s="3"/>
    </row>
    <row r="122" spans="2:4" ht="12.75">
      <c r="B122" s="3"/>
      <c r="C122" s="3"/>
      <c r="D122" s="3"/>
    </row>
    <row r="123" spans="2:4" ht="12.75">
      <c r="B123" s="3"/>
      <c r="C123" s="3"/>
      <c r="D123" s="3"/>
    </row>
    <row r="124" spans="2:4" ht="12.75">
      <c r="B124" s="3"/>
      <c r="C124" s="3"/>
      <c r="D124" s="3"/>
    </row>
    <row r="125" spans="2:4" ht="12.75">
      <c r="B125" s="3"/>
      <c r="C125" s="3"/>
      <c r="D125" s="3"/>
    </row>
    <row r="126" spans="2:4" ht="12.75">
      <c r="B126" s="3"/>
      <c r="C126" s="3"/>
      <c r="D126" s="3"/>
    </row>
    <row r="127" spans="2:4" ht="12.75">
      <c r="B127" s="3"/>
      <c r="C127" s="3"/>
      <c r="D127" s="3"/>
    </row>
    <row r="128" spans="2:4" ht="12.75">
      <c r="B128" s="3"/>
      <c r="C128" s="3"/>
      <c r="D128" s="3"/>
    </row>
  </sheetData>
  <sheetProtection/>
  <mergeCells count="5">
    <mergeCell ref="A79:D79"/>
    <mergeCell ref="A1:D1"/>
    <mergeCell ref="A3:D3"/>
    <mergeCell ref="A4:D4"/>
    <mergeCell ref="A2:D2"/>
  </mergeCells>
  <printOptions/>
  <pageMargins left="0.7874015748031497" right="0.2755905511811024" top="0.3937007874015748" bottom="0.3149606299212598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6.375" style="0" customWidth="1"/>
    <col min="2" max="2" width="54.25390625" style="0" customWidth="1"/>
    <col min="3" max="3" width="19.75390625" style="0" customWidth="1"/>
  </cols>
  <sheetData>
    <row r="1" spans="1:3" ht="18.75">
      <c r="A1" s="62" t="s">
        <v>29</v>
      </c>
      <c r="B1" s="62"/>
      <c r="C1" s="62"/>
    </row>
    <row r="2" spans="1:3" ht="18.75">
      <c r="A2" s="62" t="s">
        <v>30</v>
      </c>
      <c r="B2" s="62"/>
      <c r="C2" s="62"/>
    </row>
    <row r="3" spans="1:3" ht="18.75">
      <c r="A3" s="62" t="s">
        <v>91</v>
      </c>
      <c r="B3" s="62"/>
      <c r="C3" s="62"/>
    </row>
    <row r="4" ht="18.75">
      <c r="A4" s="4"/>
    </row>
    <row r="5" spans="1:3" ht="31.5">
      <c r="A5" s="47" t="s">
        <v>28</v>
      </c>
      <c r="B5" s="47" t="s">
        <v>32</v>
      </c>
      <c r="C5" s="47" t="s">
        <v>31</v>
      </c>
    </row>
    <row r="6" spans="1:3" ht="15.75">
      <c r="A6" s="48">
        <v>1</v>
      </c>
      <c r="B6" s="48">
        <v>2</v>
      </c>
      <c r="C6" s="48">
        <v>3</v>
      </c>
    </row>
    <row r="7" spans="1:3" ht="31.5" customHeight="1">
      <c r="A7" s="49">
        <v>1</v>
      </c>
      <c r="B7" s="40" t="s">
        <v>64</v>
      </c>
      <c r="C7" s="49">
        <v>6</v>
      </c>
    </row>
    <row r="8" spans="1:3" ht="45.75" customHeight="1">
      <c r="A8" s="63">
        <v>2</v>
      </c>
      <c r="B8" s="64" t="s">
        <v>34</v>
      </c>
      <c r="C8" s="43">
        <v>737</v>
      </c>
    </row>
    <row r="9" spans="1:3" ht="15.75" hidden="1">
      <c r="A9" s="63"/>
      <c r="B9" s="64"/>
      <c r="C9" s="48">
        <v>794.2</v>
      </c>
    </row>
    <row r="10" spans="1:3" ht="65.25" customHeight="1">
      <c r="A10" s="63">
        <v>3</v>
      </c>
      <c r="B10" s="40" t="s">
        <v>33</v>
      </c>
      <c r="C10" s="49">
        <v>19</v>
      </c>
    </row>
    <row r="11" spans="1:3" ht="18.75" customHeight="1" hidden="1">
      <c r="A11" s="63"/>
      <c r="B11" s="40"/>
      <c r="C11" s="48">
        <v>23</v>
      </c>
    </row>
    <row r="12" spans="1:3" ht="65.25" customHeight="1">
      <c r="A12" s="49">
        <v>4</v>
      </c>
      <c r="B12" s="40" t="s">
        <v>35</v>
      </c>
      <c r="C12" s="43">
        <v>925.5</v>
      </c>
    </row>
    <row r="13" ht="18.75">
      <c r="A13" s="10"/>
    </row>
    <row r="14" ht="18.75">
      <c r="A14" s="10"/>
    </row>
    <row r="15" ht="18.75">
      <c r="A15" s="10"/>
    </row>
  </sheetData>
  <sheetProtection/>
  <mergeCells count="6">
    <mergeCell ref="A10:A11"/>
    <mergeCell ref="A1:C1"/>
    <mergeCell ref="A3:C3"/>
    <mergeCell ref="A2:C2"/>
    <mergeCell ref="A8:A9"/>
    <mergeCell ref="B8:B9"/>
  </mergeCells>
  <printOptions/>
  <pageMargins left="1.17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nout</cp:lastModifiedBy>
  <cp:lastPrinted>2016-08-01T04:14:28Z</cp:lastPrinted>
  <dcterms:created xsi:type="dcterms:W3CDTF">2009-10-26T03:31:31Z</dcterms:created>
  <dcterms:modified xsi:type="dcterms:W3CDTF">2019-06-18T08:16:01Z</dcterms:modified>
  <cp:category/>
  <cp:version/>
  <cp:contentType/>
  <cp:contentStatus/>
</cp:coreProperties>
</file>