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<sst xmlns="http://schemas.openxmlformats.org/spreadsheetml/2006/main" count="93" uniqueCount="92">
  <si>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</si>
  <si>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</si>
  <si>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</si>
  <si>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</si>
  <si>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</si>
  <si>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</si>
  <si>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</si>
  <si>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</si>
  <si>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</si>
  <si>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</si>
  <si>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</si>
  <si>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</si>
  <si>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</si>
  <si>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</si>
  <si>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</si>
  <si>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</si>
  <si>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</si>
  <si>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</si>
  <si>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</si>
  <si>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</si>
  <si>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</si>
  <si>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</si>
  <si>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</si>
  <si>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</si>
  <si>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</si>
  <si>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</si>
  <si>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</si>
  <si>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</si>
  <si>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</si>
  <si>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</si>
  <si>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</si>
  <si>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</si>
  <si>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</si>
  <si>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</si>
  <si>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</si>
  <si>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</si>
  <si>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</si>
  <si>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>Доходы от сдачи в аренду имущества, находящегося в оперативном управлении органов управления поселений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</si>
  <si>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</si>
  <si>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</si>
  <si>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</si>
  <si>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</si>
  <si>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</si>
  <si>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</si>
  <si>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>Центральный аппарат иных органов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</si>
  <si>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</si>
  <si>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</si>
  <si>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</si>
  <si>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</si>
  <si>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</si>
  <si>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</si>
  <si>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</si>
  <si>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поселений на выполнение переданных полномочий субъектов Российской Федерации</t>
  </si>
  <si>
    <t>МБТ на содержание и обеспечение текущего обслуживания зданий и сооружений учреждений образования Канского района</t>
  </si>
  <si>
    <t>Обеспечение хозяйственного обслуживания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</si>
  <si>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</si>
  <si>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</si>
  <si>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Мероприятия по землеустройству и землепользованию</t>
  </si>
  <si>
    <t>Дошкольное образование (расходы на содержание и обеспечение текущего обслуживания зданий и сооружений учреждений образования)</t>
  </si>
  <si>
    <t>Обеспечение деятельности (оказание услуг) подведомственных учреждений - дворцов и домов культуры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</si>
  <si>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</si>
  <si>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Мероприятия в сфере межнациональных отношений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</si>
  <si>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</si>
  <si>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</si>
  <si>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</si>
  <si>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</si>
  <si>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</si>
  <si>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Прочие безвозмездные поступления в бюджеты поселений от бюджетов муниципальных районов</t>
  </si>
  <si>
    <t xml:space="preserve">Софинансирование по содержанию автомобильных дорог общего пользования местного значения городских округов, городских и сельских поселений </t>
  </si>
  <si>
    <t>Расходы на капитальный ремонт общего имущества в многоквартирных домах и жилых помещениях муниципального жилищного фонда</t>
  </si>
  <si>
    <t xml:space="preserve">Модернизация и капитальный ремонт объектов коммунальной инфраструктуры за счет местного бюджета </t>
  </si>
  <si>
    <t>Расходы на организацию уличного освещения</t>
  </si>
  <si>
    <t>МБТ на поддержку мер по обеспечению сбалансированности</t>
  </si>
  <si>
    <t>МБТ на содержание автомобильных дорог общего пользования местного значения городских округов, городских и сельских поселений</t>
  </si>
  <si>
    <t xml:space="preserve">МБТ на частичное финансирование (возмещение) расходов на реегиональные выплаты 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</si>
  <si>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</si>
  <si>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>Обеспечение пожарной безопасности населения Анцирского сельсовета</t>
  </si>
  <si>
    <t>Субсидии бюджетам МО на содержание автомобильных дорог общего пользования местного значения и искусственных сооружений за счет средств дорожного фонда Красноярского края</t>
  </si>
  <si>
    <t>МБТ на осуществление полномочий контрольно-счетного органа</t>
  </si>
  <si>
    <t>МБТ  на осуществление полномочий по электро-, тепло-, газо- и водоснабжению</t>
  </si>
  <si>
    <t>Расходы на организацию деятельности районного отряда "Подросток" поселений Канского района</t>
  </si>
  <si>
    <t>тыс.руб.</t>
  </si>
  <si>
    <t xml:space="preserve"> за  1 квартал  2016 года</t>
  </si>
  <si>
    <t>План, с учетом изменений     на 19.02.2016г.</t>
  </si>
  <si>
    <t>Расходы на организацию и проведение общественных работ</t>
  </si>
  <si>
    <t>Приобретение и установка дорожных знаков на участках автомобильных дорог общего пользования местного значения за счет средств дорожного фонда Анцирского сельсовета</t>
  </si>
  <si>
    <t>Расходы, связанные с организацией проведения мероприятий по отлову и содержанию безнадзорных животных</t>
  </si>
  <si>
    <t>Расходы, связанные с разработкой программы «Комплексное развитие систем коммунальной инфраструктуры Анцирского сельсовета»</t>
  </si>
  <si>
    <t>Расходы на организация и содержание мест захоронения</t>
  </si>
  <si>
    <t>МБТ по жилищно-коммунальной комиссии</t>
  </si>
  <si>
    <t>(об использовании выделяемых бюджетных средств)</t>
  </si>
  <si>
    <t>по Анцирскому  сельсовету по состоянию на   01.04.2016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</si>
</sst>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6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top" wrapText="1"/>
    </xf>
    <xf numFmtId="176" fontId="1" fillId="0" borderId="12" xfId="0" applyNumberFormat="1" applyFont="1" applyBorder="1" applyAlignment="1">
      <alignment vertical="top" wrapText="1"/>
    </xf>
    <xf numFmtId="176" fontId="3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horizontal="justify" vertical="top" wrapText="1"/>
    </xf>
    <xf numFmtId="176" fontId="1" fillId="0" borderId="16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justify" vertical="center" wrapText="1"/>
    </xf>
    <xf numFmtId="176" fontId="1" fillId="0" borderId="17" xfId="0" applyNumberFormat="1" applyFont="1" applyBorder="1" applyAlignment="1">
      <alignment vertical="top" wrapText="1"/>
    </xf>
    <xf numFmtId="176" fontId="1" fillId="0" borderId="18" xfId="0" applyNumberFormat="1" applyFont="1" applyBorder="1" applyAlignment="1">
      <alignment vertical="top" wrapText="1"/>
    </xf>
    <xf numFmtId="176" fontId="1" fillId="0" borderId="19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 vertical="top" wrapText="1"/>
    </xf>
    <xf numFmtId="177" fontId="1" fillId="0" borderId="12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/>
    </xf>
    <xf numFmtId="176" fontId="1" fillId="0" borderId="20" xfId="0" applyNumberFormat="1" applyFont="1" applyBorder="1" applyAlignment="1">
      <alignment vertical="top" wrapText="1"/>
    </xf>
    <xf numFmtId="177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6" fontId="1" fillId="0" borderId="0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 horizontal="right" wrapText="1"/>
    </xf>
    <xf numFmtId="177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6" fontId="1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 applyProtection="1">
      <alignment horizontal="right" vertical="center" wrapText="1"/>
      <protection/>
    </xf>
    <xf numFmtId="177" fontId="4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7" fontId="1" fillId="0" borderId="21" xfId="0" applyNumberFormat="1" applyFont="1" applyBorder="1" applyAlignment="1">
      <alignment horizontal="right" vertical="center" wrapText="1"/>
    </xf>
    <xf numFmtId="176" fontId="1" fillId="0" borderId="22" xfId="0" applyNumberFormat="1" applyFont="1" applyBorder="1" applyAlignment="1">
      <alignment horizontal="right" vertical="center" wrapText="1"/>
    </xf>
    <xf numFmtId="177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176" fontId="3" fillId="0" borderId="13" xfId="0" applyNumberFormat="1" applyFont="1" applyBorder="1" applyAlignment="1">
      <alignment horizontal="left" vertical="center" wrapText="1" indent="5"/>
    </xf>
    <xf numFmtId="176" fontId="1" fillId="0" borderId="14" xfId="0" applyNumberFormat="1" applyFont="1" applyBorder="1" applyAlignment="1">
      <alignment horizontal="left" vertical="center" wrapText="1" indent="5"/>
    </xf>
    <xf numFmtId="176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="85" zoomScaleNormal="85" zoomScalePageLayoutView="0" workbookViewId="0" topLeftCell="A1">
      <selection activeCell="A8" sqref="A8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63" t="s">
        <v>23</v>
      </c>
      <c r="B1" s="63"/>
      <c r="C1" s="63"/>
      <c r="D1" s="63"/>
    </row>
    <row r="2" spans="1:4" ht="18.75">
      <c r="A2" s="63" t="s">
        <v>46</v>
      </c>
      <c r="B2" s="63"/>
      <c r="C2" s="63"/>
      <c r="D2" s="63"/>
    </row>
    <row r="3" spans="1:4" ht="18.75">
      <c r="A3" s="63" t="s">
        <v>90</v>
      </c>
      <c r="B3" s="63"/>
      <c r="C3" s="63"/>
      <c r="D3" s="63"/>
    </row>
    <row r="4" spans="1:4" ht="18.75">
      <c r="A4" s="63" t="s">
        <v>82</v>
      </c>
      <c r="B4" s="63"/>
      <c r="C4" s="63"/>
      <c r="D4" s="63"/>
    </row>
    <row r="5" spans="1:4" ht="14.25" customHeight="1">
      <c r="A5" s="6"/>
      <c r="B5" s="4"/>
      <c r="C5" s="4"/>
      <c r="D5" s="4"/>
    </row>
    <row r="6" spans="1:4" ht="19.5" thickBot="1">
      <c r="A6" s="6"/>
      <c r="B6" s="4"/>
      <c r="C6" s="4"/>
      <c r="D6" s="4" t="s">
        <v>81</v>
      </c>
    </row>
    <row r="7" spans="1:4" ht="86.25" customHeight="1">
      <c r="A7" s="11" t="s">
        <v>24</v>
      </c>
      <c r="B7" s="12" t="s">
        <v>83</v>
      </c>
      <c r="C7" s="12" t="s">
        <v>0</v>
      </c>
      <c r="D7" s="13" t="s">
        <v>22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25</v>
      </c>
      <c r="B9" s="15"/>
      <c r="C9" s="15"/>
      <c r="D9" s="16"/>
    </row>
    <row r="10" spans="1:4" ht="15.75">
      <c r="A10" s="17" t="s">
        <v>1</v>
      </c>
      <c r="B10" s="44">
        <f>SUM(B11:B18)</f>
        <v>859.9</v>
      </c>
      <c r="C10" s="44">
        <f>SUM(C11:C18)</f>
        <v>786.3</v>
      </c>
      <c r="D10" s="45">
        <f aca="true" t="shared" si="0" ref="D10:D18">C10/B10*100</f>
        <v>91.44086521688568</v>
      </c>
    </row>
    <row r="11" spans="1:4" ht="15.75">
      <c r="A11" s="18" t="s">
        <v>2</v>
      </c>
      <c r="B11" s="42">
        <v>347.8</v>
      </c>
      <c r="C11" s="42">
        <v>418.4</v>
      </c>
      <c r="D11" s="55">
        <f t="shared" si="0"/>
        <v>120.299022426682</v>
      </c>
    </row>
    <row r="12" spans="1:4" ht="47.25">
      <c r="A12" s="56" t="s">
        <v>48</v>
      </c>
      <c r="B12" s="38">
        <v>69.7</v>
      </c>
      <c r="C12" s="38">
        <v>56.9</v>
      </c>
      <c r="D12" s="46">
        <f t="shared" si="0"/>
        <v>81.63558106169296</v>
      </c>
    </row>
    <row r="13" spans="1:4" ht="15.75">
      <c r="A13" s="18" t="s">
        <v>3</v>
      </c>
      <c r="B13" s="38">
        <v>0.6</v>
      </c>
      <c r="C13" s="38">
        <v>4.4</v>
      </c>
      <c r="D13" s="46">
        <f t="shared" si="0"/>
        <v>733.3333333333334</v>
      </c>
    </row>
    <row r="14" spans="1:4" ht="15.75">
      <c r="A14" s="18" t="s">
        <v>4</v>
      </c>
      <c r="B14" s="42">
        <v>2.3</v>
      </c>
      <c r="C14" s="42">
        <v>38.6</v>
      </c>
      <c r="D14" s="46">
        <f t="shared" si="0"/>
        <v>1678.2608695652175</v>
      </c>
    </row>
    <row r="15" spans="1:4" ht="31.5">
      <c r="A15" s="56" t="s">
        <v>65</v>
      </c>
      <c r="B15" s="38">
        <v>259.8</v>
      </c>
      <c r="C15" s="38">
        <v>166.1</v>
      </c>
      <c r="D15" s="46">
        <f t="shared" si="0"/>
        <v>63.93379522709777</v>
      </c>
    </row>
    <row r="16" spans="1:4" ht="31.5">
      <c r="A16" s="56" t="s">
        <v>66</v>
      </c>
      <c r="B16" s="38">
        <v>174.3</v>
      </c>
      <c r="C16" s="38">
        <v>96.5</v>
      </c>
      <c r="D16" s="46">
        <f t="shared" si="0"/>
        <v>55.36431440045898</v>
      </c>
    </row>
    <row r="17" spans="1:9" ht="15.75">
      <c r="A17" s="18" t="s">
        <v>5</v>
      </c>
      <c r="B17" s="42">
        <v>0.9</v>
      </c>
      <c r="C17" s="42">
        <v>0.9</v>
      </c>
      <c r="D17" s="46">
        <f t="shared" si="0"/>
        <v>100</v>
      </c>
      <c r="G17" s="35"/>
      <c r="H17" s="36"/>
      <c r="I17" s="37"/>
    </row>
    <row r="18" spans="1:4" ht="48" customHeight="1">
      <c r="A18" s="20" t="s">
        <v>37</v>
      </c>
      <c r="B18" s="42">
        <v>4.5</v>
      </c>
      <c r="C18" s="42">
        <v>4.5</v>
      </c>
      <c r="D18" s="46">
        <f t="shared" si="0"/>
        <v>100</v>
      </c>
    </row>
    <row r="19" spans="1:4" ht="15.75">
      <c r="A19" s="21" t="s">
        <v>6</v>
      </c>
      <c r="B19" s="44">
        <f>SUM(B20:B28)</f>
        <v>231.8</v>
      </c>
      <c r="C19" s="44">
        <f>SUM(C20:C28)</f>
        <v>231.8</v>
      </c>
      <c r="D19" s="45">
        <f aca="true" t="shared" si="1" ref="D19:D28">C19/B19*100</f>
        <v>100</v>
      </c>
    </row>
    <row r="20" spans="1:4" ht="51.75" customHeight="1" hidden="1">
      <c r="A20" s="56" t="s">
        <v>49</v>
      </c>
      <c r="B20" s="38"/>
      <c r="C20" s="38"/>
      <c r="D20" s="46" t="e">
        <f t="shared" si="1"/>
        <v>#DIV/0!</v>
      </c>
    </row>
    <row r="21" spans="1:4" ht="51.75" customHeight="1">
      <c r="A21" s="56" t="s">
        <v>50</v>
      </c>
      <c r="B21" s="38">
        <v>126.5</v>
      </c>
      <c r="C21" s="38">
        <f>B21</f>
        <v>126.5</v>
      </c>
      <c r="D21" s="46">
        <f t="shared" si="1"/>
        <v>100</v>
      </c>
    </row>
    <row r="22" spans="1:4" ht="65.25" customHeight="1">
      <c r="A22" s="56" t="s">
        <v>51</v>
      </c>
      <c r="B22" s="38">
        <v>24.9</v>
      </c>
      <c r="C22" s="38">
        <f>B22</f>
        <v>24.9</v>
      </c>
      <c r="D22" s="46">
        <f t="shared" si="1"/>
        <v>100</v>
      </c>
    </row>
    <row r="23" spans="1:4" ht="50.25" customHeight="1" hidden="1">
      <c r="A23" s="56" t="s">
        <v>52</v>
      </c>
      <c r="B23" s="38"/>
      <c r="C23" s="38"/>
      <c r="D23" s="46" t="e">
        <f t="shared" si="1"/>
        <v>#DIV/0!</v>
      </c>
    </row>
    <row r="24" spans="1:4" ht="50.25" customHeight="1">
      <c r="A24" s="56" t="s">
        <v>53</v>
      </c>
      <c r="B24" s="38">
        <v>31.8</v>
      </c>
      <c r="C24" s="38">
        <f>B24</f>
        <v>31.8</v>
      </c>
      <c r="D24" s="46">
        <f t="shared" si="1"/>
        <v>100</v>
      </c>
    </row>
    <row r="25" spans="1:4" ht="33" customHeight="1" hidden="1">
      <c r="A25" s="56" t="s">
        <v>72</v>
      </c>
      <c r="B25" s="38"/>
      <c r="C25" s="38"/>
      <c r="D25" s="46" t="e">
        <f t="shared" si="1"/>
        <v>#DIV/0!</v>
      </c>
    </row>
    <row r="26" spans="1:4" ht="50.25" customHeight="1">
      <c r="A26" s="56" t="s">
        <v>74</v>
      </c>
      <c r="B26" s="38">
        <v>48.6</v>
      </c>
      <c r="C26" s="38">
        <f>B26</f>
        <v>48.6</v>
      </c>
      <c r="D26" s="46">
        <f t="shared" si="1"/>
        <v>100</v>
      </c>
    </row>
    <row r="27" spans="1:4" ht="50.25" customHeight="1" hidden="1">
      <c r="A27" s="56" t="s">
        <v>73</v>
      </c>
      <c r="B27" s="38"/>
      <c r="C27" s="38"/>
      <c r="D27" s="46" t="e">
        <f>C27/B27*100</f>
        <v>#DIV/0!</v>
      </c>
    </row>
    <row r="28" spans="1:4" ht="31.5" customHeight="1" hidden="1">
      <c r="A28" s="39" t="s">
        <v>67</v>
      </c>
      <c r="B28" s="50"/>
      <c r="C28" s="50"/>
      <c r="D28" s="46" t="e">
        <f t="shared" si="1"/>
        <v>#DIV/0!</v>
      </c>
    </row>
    <row r="29" spans="1:4" ht="15.75">
      <c r="A29" s="17" t="s">
        <v>7</v>
      </c>
      <c r="B29" s="44">
        <f>B10+B19</f>
        <v>1091.7</v>
      </c>
      <c r="C29" s="44">
        <f>C10+C19</f>
        <v>1018.0999999999999</v>
      </c>
      <c r="D29" s="45">
        <f>C29/B29*100</f>
        <v>93.25822112301914</v>
      </c>
    </row>
    <row r="30" spans="1:4" ht="23.25" customHeight="1">
      <c r="A30" s="14" t="s">
        <v>26</v>
      </c>
      <c r="B30" s="38"/>
      <c r="C30" s="38"/>
      <c r="D30" s="45"/>
    </row>
    <row r="31" spans="1:4" ht="23.25" customHeight="1">
      <c r="A31" s="31" t="s">
        <v>8</v>
      </c>
      <c r="B31" s="44">
        <f>SUM(B32:B42)</f>
        <v>779.5920000000001</v>
      </c>
      <c r="C31" s="44">
        <f>SUM(C32:C42)</f>
        <v>712.9</v>
      </c>
      <c r="D31" s="45">
        <f aca="true" t="shared" si="2" ref="D31:D69">C31/B31*100</f>
        <v>91.44526880727354</v>
      </c>
    </row>
    <row r="32" spans="1:4" ht="23.25" customHeight="1">
      <c r="A32" s="32" t="s">
        <v>43</v>
      </c>
      <c r="B32" s="42">
        <v>126.1</v>
      </c>
      <c r="C32" s="42">
        <v>112.4</v>
      </c>
      <c r="D32" s="46">
        <f t="shared" si="2"/>
        <v>89.13560666137987</v>
      </c>
    </row>
    <row r="33" spans="1:4" ht="23.25" customHeight="1">
      <c r="A33" s="32" t="s">
        <v>44</v>
      </c>
      <c r="B33" s="51">
        <v>508.7</v>
      </c>
      <c r="C33" s="51">
        <v>494</v>
      </c>
      <c r="D33" s="46">
        <f t="shared" si="2"/>
        <v>97.11028110870848</v>
      </c>
    </row>
    <row r="34" spans="1:4" ht="67.5" customHeight="1">
      <c r="A34" s="39" t="s">
        <v>60</v>
      </c>
      <c r="B34" s="51">
        <v>4.2</v>
      </c>
      <c r="C34" s="51">
        <v>0.8</v>
      </c>
      <c r="D34" s="46">
        <f t="shared" si="2"/>
        <v>19.047619047619047</v>
      </c>
    </row>
    <row r="35" spans="1:4" ht="35.25" customHeight="1" hidden="1">
      <c r="A35" s="58" t="s">
        <v>84</v>
      </c>
      <c r="B35" s="51"/>
      <c r="C35" s="51">
        <v>0</v>
      </c>
      <c r="D35" s="46" t="e">
        <f t="shared" si="2"/>
        <v>#DIV/0!</v>
      </c>
    </row>
    <row r="36" spans="1:4" ht="31.5" customHeight="1">
      <c r="A36" s="58" t="s">
        <v>78</v>
      </c>
      <c r="B36" s="51">
        <v>7.1</v>
      </c>
      <c r="C36" s="51">
        <f>B36</f>
        <v>7.1</v>
      </c>
      <c r="D36" s="46">
        <f t="shared" si="2"/>
        <v>100</v>
      </c>
    </row>
    <row r="37" spans="1:4" ht="23.25" customHeight="1">
      <c r="A37" s="32" t="s">
        <v>9</v>
      </c>
      <c r="B37" s="42">
        <v>10</v>
      </c>
      <c r="C37" s="41">
        <v>0</v>
      </c>
      <c r="D37" s="46">
        <f t="shared" si="2"/>
        <v>0</v>
      </c>
    </row>
    <row r="38" spans="1:4" ht="52.5" customHeight="1">
      <c r="A38" s="32" t="s">
        <v>62</v>
      </c>
      <c r="B38" s="38">
        <v>15</v>
      </c>
      <c r="C38" s="38">
        <v>0</v>
      </c>
      <c r="D38" s="46">
        <f t="shared" si="2"/>
        <v>0</v>
      </c>
    </row>
    <row r="39" spans="1:4" ht="34.5" customHeight="1">
      <c r="A39" s="32" t="s">
        <v>61</v>
      </c>
      <c r="B39" s="38">
        <v>2</v>
      </c>
      <c r="C39" s="38">
        <v>0</v>
      </c>
      <c r="D39" s="46">
        <f t="shared" si="2"/>
        <v>0</v>
      </c>
    </row>
    <row r="40" spans="1:4" ht="23.25" customHeight="1">
      <c r="A40" s="32" t="s">
        <v>54</v>
      </c>
      <c r="B40" s="38">
        <v>105.7</v>
      </c>
      <c r="C40" s="38">
        <v>98.6</v>
      </c>
      <c r="D40" s="46">
        <f t="shared" si="2"/>
        <v>93.28287606433301</v>
      </c>
    </row>
    <row r="41" spans="1:4" ht="31.5" customHeight="1">
      <c r="A41" s="57" t="s">
        <v>55</v>
      </c>
      <c r="B41" s="42">
        <f>792/1000</f>
        <v>0.792</v>
      </c>
      <c r="C41" s="42">
        <v>0</v>
      </c>
      <c r="D41" s="46">
        <f t="shared" si="2"/>
        <v>0</v>
      </c>
    </row>
    <row r="42" spans="1:4" ht="33.75" customHeight="1" hidden="1">
      <c r="A42" s="32" t="s">
        <v>47</v>
      </c>
      <c r="B42" s="42"/>
      <c r="C42" s="42"/>
      <c r="D42" s="46" t="e">
        <f t="shared" si="2"/>
        <v>#DIV/0!</v>
      </c>
    </row>
    <row r="43" spans="1:4" ht="23.25" customHeight="1">
      <c r="A43" s="31" t="s">
        <v>10</v>
      </c>
      <c r="B43" s="44">
        <f>B44</f>
        <v>24.9</v>
      </c>
      <c r="C43" s="44">
        <f>C44</f>
        <v>14.8</v>
      </c>
      <c r="D43" s="45">
        <f t="shared" si="2"/>
        <v>59.43775100401607</v>
      </c>
    </row>
    <row r="44" spans="1:4" ht="23.25" customHeight="1">
      <c r="A44" s="32" t="s">
        <v>40</v>
      </c>
      <c r="B44" s="51">
        <v>24.9</v>
      </c>
      <c r="C44" s="51">
        <v>14.8</v>
      </c>
      <c r="D44" s="46">
        <f t="shared" si="2"/>
        <v>59.43775100401607</v>
      </c>
    </row>
    <row r="45" spans="1:4" ht="38.25" customHeight="1">
      <c r="A45" s="31" t="s">
        <v>11</v>
      </c>
      <c r="B45" s="44">
        <f>SUM(B46:B47)</f>
        <v>10</v>
      </c>
      <c r="C45" s="44">
        <f>SUM(C46:C47)</f>
        <v>0</v>
      </c>
      <c r="D45" s="45">
        <f t="shared" si="2"/>
        <v>0</v>
      </c>
    </row>
    <row r="46" spans="1:4" ht="69" customHeight="1">
      <c r="A46" s="32" t="s">
        <v>56</v>
      </c>
      <c r="B46" s="51">
        <v>10</v>
      </c>
      <c r="C46" s="51">
        <v>0</v>
      </c>
      <c r="D46" s="45">
        <f t="shared" si="2"/>
        <v>0</v>
      </c>
    </row>
    <row r="47" spans="1:4" ht="36" customHeight="1" hidden="1">
      <c r="A47" s="58" t="s">
        <v>76</v>
      </c>
      <c r="B47" s="51"/>
      <c r="C47" s="51"/>
      <c r="D47" s="46" t="e">
        <f t="shared" si="2"/>
        <v>#DIV/0!</v>
      </c>
    </row>
    <row r="48" spans="1:4" ht="23.25" customHeight="1">
      <c r="A48" s="33" t="s">
        <v>42</v>
      </c>
      <c r="B48" s="44">
        <f>SUM(B49:B54)</f>
        <v>341.4</v>
      </c>
      <c r="C48" s="44">
        <f>SUM(C51:C54)</f>
        <v>0</v>
      </c>
      <c r="D48" s="45">
        <f t="shared" si="2"/>
        <v>0</v>
      </c>
    </row>
    <row r="49" spans="1:4" ht="64.5" customHeight="1">
      <c r="A49" s="58" t="s">
        <v>63</v>
      </c>
      <c r="B49" s="38">
        <v>169.9</v>
      </c>
      <c r="C49" s="38">
        <v>0</v>
      </c>
      <c r="D49" s="46">
        <f>C49/B49*100</f>
        <v>0</v>
      </c>
    </row>
    <row r="50" spans="1:4" ht="64.5" customHeight="1">
      <c r="A50" s="58" t="s">
        <v>85</v>
      </c>
      <c r="B50" s="38">
        <v>30</v>
      </c>
      <c r="C50" s="38">
        <v>0</v>
      </c>
      <c r="D50" s="46">
        <f>C50/B50*100</f>
        <v>0</v>
      </c>
    </row>
    <row r="51" spans="1:4" ht="72.75" customHeight="1" hidden="1">
      <c r="A51" s="58" t="s">
        <v>77</v>
      </c>
      <c r="B51" s="42"/>
      <c r="C51" s="42"/>
      <c r="D51" s="46" t="e">
        <f t="shared" si="2"/>
        <v>#DIV/0!</v>
      </c>
    </row>
    <row r="52" spans="1:4" ht="65.25" customHeight="1" hidden="1">
      <c r="A52" s="39" t="s">
        <v>68</v>
      </c>
      <c r="B52" s="42"/>
      <c r="C52" s="42"/>
      <c r="D52" s="46" t="e">
        <f t="shared" si="2"/>
        <v>#DIV/0!</v>
      </c>
    </row>
    <row r="53" spans="1:4" ht="33.75" customHeight="1">
      <c r="A53" s="39" t="s">
        <v>57</v>
      </c>
      <c r="B53" s="42">
        <v>131.5</v>
      </c>
      <c r="C53" s="42">
        <f>0/1000</f>
        <v>0</v>
      </c>
      <c r="D53" s="46">
        <f t="shared" si="2"/>
        <v>0</v>
      </c>
    </row>
    <row r="54" spans="1:4" ht="51" customHeight="1">
      <c r="A54" s="59" t="s">
        <v>86</v>
      </c>
      <c r="B54" s="42">
        <v>10</v>
      </c>
      <c r="C54" s="42">
        <v>0</v>
      </c>
      <c r="D54" s="46">
        <f t="shared" si="2"/>
        <v>0</v>
      </c>
    </row>
    <row r="55" spans="1:4" ht="23.25" customHeight="1">
      <c r="A55" s="33" t="s">
        <v>12</v>
      </c>
      <c r="B55" s="44">
        <f>SUM(B56:B63)</f>
        <v>186</v>
      </c>
      <c r="C55" s="44">
        <f>SUM(C56:C63)</f>
        <v>98</v>
      </c>
      <c r="D55" s="45">
        <f t="shared" si="2"/>
        <v>52.68817204301075</v>
      </c>
    </row>
    <row r="56" spans="1:4" ht="54" customHeight="1">
      <c r="A56" s="34" t="s">
        <v>69</v>
      </c>
      <c r="B56" s="42">
        <v>9.3</v>
      </c>
      <c r="C56" s="42">
        <v>5.1</v>
      </c>
      <c r="D56" s="46">
        <f t="shared" si="2"/>
        <v>54.83870967741935</v>
      </c>
    </row>
    <row r="57" spans="1:4" ht="57.75" customHeight="1" hidden="1">
      <c r="A57" s="34" t="s">
        <v>70</v>
      </c>
      <c r="B57" s="42"/>
      <c r="C57" s="42"/>
      <c r="D57" s="46" t="e">
        <f t="shared" si="2"/>
        <v>#DIV/0!</v>
      </c>
    </row>
    <row r="58" spans="1:4" ht="51" customHeight="1">
      <c r="A58" s="39" t="s">
        <v>87</v>
      </c>
      <c r="B58" s="42">
        <v>45.4</v>
      </c>
      <c r="C58" s="42">
        <v>0</v>
      </c>
      <c r="D58" s="46">
        <f t="shared" si="2"/>
        <v>0</v>
      </c>
    </row>
    <row r="59" spans="1:4" ht="57.75" customHeight="1" hidden="1">
      <c r="A59" s="34" t="s">
        <v>75</v>
      </c>
      <c r="B59" s="42"/>
      <c r="C59" s="42"/>
      <c r="D59" s="46" t="e">
        <f t="shared" si="2"/>
        <v>#DIV/0!</v>
      </c>
    </row>
    <row r="60" spans="1:4" ht="23.25" customHeight="1">
      <c r="A60" s="34" t="s">
        <v>71</v>
      </c>
      <c r="B60" s="42">
        <v>91.6</v>
      </c>
      <c r="C60" s="42">
        <v>73.2</v>
      </c>
      <c r="D60" s="46">
        <f t="shared" si="2"/>
        <v>79.91266375545852</v>
      </c>
    </row>
    <row r="61" spans="1:4" ht="32.25" customHeight="1">
      <c r="A61" s="34" t="s">
        <v>88</v>
      </c>
      <c r="B61" s="42">
        <v>20</v>
      </c>
      <c r="C61" s="42">
        <v>0</v>
      </c>
      <c r="D61" s="46">
        <f t="shared" si="2"/>
        <v>0</v>
      </c>
    </row>
    <row r="62" spans="1:4" ht="31.5" customHeight="1">
      <c r="A62" s="32" t="s">
        <v>79</v>
      </c>
      <c r="B62" s="42">
        <v>6</v>
      </c>
      <c r="C62" s="42">
        <f>B62</f>
        <v>6</v>
      </c>
      <c r="D62" s="46">
        <f t="shared" si="2"/>
        <v>100</v>
      </c>
    </row>
    <row r="63" spans="1:4" ht="19.5" customHeight="1">
      <c r="A63" s="32" t="s">
        <v>89</v>
      </c>
      <c r="B63" s="42">
        <v>13.7</v>
      </c>
      <c r="C63" s="42">
        <f>B63</f>
        <v>13.7</v>
      </c>
      <c r="D63" s="46">
        <f t="shared" si="2"/>
        <v>100</v>
      </c>
    </row>
    <row r="64" spans="1:4" ht="23.25" customHeight="1">
      <c r="A64" s="33" t="s">
        <v>13</v>
      </c>
      <c r="B64" s="44">
        <f>SUM(B65:B66)</f>
        <v>32.1</v>
      </c>
      <c r="C64" s="44">
        <f>SUM(C65:C66)</f>
        <v>26.2</v>
      </c>
      <c r="D64" s="45">
        <f t="shared" si="2"/>
        <v>81.61993769470405</v>
      </c>
    </row>
    <row r="65" spans="1:4" ht="66.75" customHeight="1">
      <c r="A65" s="39" t="s">
        <v>58</v>
      </c>
      <c r="B65" s="51">
        <v>32.1</v>
      </c>
      <c r="C65" s="51">
        <v>26.2</v>
      </c>
      <c r="D65" s="46">
        <f t="shared" si="2"/>
        <v>81.61993769470405</v>
      </c>
    </row>
    <row r="66" spans="1:4" ht="35.25" customHeight="1" hidden="1">
      <c r="A66" s="39" t="s">
        <v>80</v>
      </c>
      <c r="B66" s="51"/>
      <c r="C66" s="51"/>
      <c r="D66" s="46" t="e">
        <f t="shared" si="2"/>
        <v>#DIV/0!</v>
      </c>
    </row>
    <row r="67" spans="1:4" ht="23.25" customHeight="1">
      <c r="A67" s="33" t="s">
        <v>45</v>
      </c>
      <c r="B67" s="44">
        <f>SUM(B68:B69)</f>
        <v>692.8000000000001</v>
      </c>
      <c r="C67" s="44">
        <f>SUM(C68:C69)</f>
        <v>578.6</v>
      </c>
      <c r="D67" s="45">
        <f t="shared" si="2"/>
        <v>83.51616628175519</v>
      </c>
    </row>
    <row r="68" spans="1:4" ht="49.5" customHeight="1">
      <c r="A68" s="32" t="s">
        <v>59</v>
      </c>
      <c r="B68" s="42">
        <v>630.1</v>
      </c>
      <c r="C68" s="42">
        <v>530</v>
      </c>
      <c r="D68" s="46">
        <f t="shared" si="2"/>
        <v>84.11363275670529</v>
      </c>
    </row>
    <row r="69" spans="1:4" ht="66" customHeight="1">
      <c r="A69" s="34" t="s">
        <v>60</v>
      </c>
      <c r="B69" s="42">
        <v>62.7</v>
      </c>
      <c r="C69" s="42">
        <v>48.6</v>
      </c>
      <c r="D69" s="46">
        <f t="shared" si="2"/>
        <v>77.51196172248804</v>
      </c>
    </row>
    <row r="70" spans="1:4" ht="22.5" customHeight="1">
      <c r="A70" s="22" t="s">
        <v>14</v>
      </c>
      <c r="B70" s="44">
        <f>B31+B43+B45+B48+B55+B64+B67+0.1</f>
        <v>2066.892</v>
      </c>
      <c r="C70" s="44">
        <f>C31+C43+C45+C48+C55+C64+C67</f>
        <v>1430.5</v>
      </c>
      <c r="D70" s="45">
        <f>C70/B70*100</f>
        <v>69.21019579155563</v>
      </c>
    </row>
    <row r="71" spans="1:4" ht="33" customHeight="1">
      <c r="A71" s="21" t="s">
        <v>36</v>
      </c>
      <c r="B71" s="44">
        <f>B29-B70+0.1</f>
        <v>-975.0919999999998</v>
      </c>
      <c r="C71" s="52">
        <f>C29-C70+0.1</f>
        <v>-412.30000000000007</v>
      </c>
      <c r="D71" s="45"/>
    </row>
    <row r="72" spans="1:4" ht="31.5">
      <c r="A72" s="21" t="s">
        <v>15</v>
      </c>
      <c r="B72" s="44">
        <f>-B71</f>
        <v>975.0919999999998</v>
      </c>
      <c r="C72" s="52">
        <f>-C71</f>
        <v>412.30000000000007</v>
      </c>
      <c r="D72" s="45"/>
    </row>
    <row r="73" spans="1:4" ht="31.5">
      <c r="A73" s="21" t="s">
        <v>16</v>
      </c>
      <c r="B73" s="44">
        <f>B72</f>
        <v>975.0919999999998</v>
      </c>
      <c r="C73" s="52">
        <f>C72</f>
        <v>412.30000000000007</v>
      </c>
      <c r="D73" s="45"/>
    </row>
    <row r="74" spans="1:4" ht="15.75">
      <c r="A74" s="19" t="s">
        <v>38</v>
      </c>
      <c r="B74" s="38">
        <f>-B29</f>
        <v>-1091.7</v>
      </c>
      <c r="C74" s="38">
        <f>-C29</f>
        <v>-1018.0999999999999</v>
      </c>
      <c r="D74" s="46"/>
    </row>
    <row r="75" spans="1:4" ht="16.5" thickBot="1">
      <c r="A75" s="29" t="s">
        <v>39</v>
      </c>
      <c r="B75" s="53">
        <f>B70</f>
        <v>2066.892</v>
      </c>
      <c r="C75" s="53">
        <f>C70</f>
        <v>1430.5</v>
      </c>
      <c r="D75" s="54"/>
    </row>
    <row r="76" spans="1:4" ht="23.25" customHeight="1">
      <c r="A76" s="60" t="s">
        <v>27</v>
      </c>
      <c r="B76" s="61"/>
      <c r="C76" s="61"/>
      <c r="D76" s="62"/>
    </row>
    <row r="77" spans="1:5" ht="15.75">
      <c r="A77" s="18" t="s">
        <v>17</v>
      </c>
      <c r="B77" s="28">
        <v>850.5</v>
      </c>
      <c r="C77" s="26">
        <v>741</v>
      </c>
      <c r="D77" s="27">
        <f aca="true" t="shared" si="3" ref="D77:D82">C77/B77*100</f>
        <v>87.12522045855378</v>
      </c>
      <c r="E77" s="5"/>
    </row>
    <row r="78" spans="1:4" ht="15.75">
      <c r="A78" s="18" t="s">
        <v>18</v>
      </c>
      <c r="B78" s="15">
        <v>0</v>
      </c>
      <c r="C78" s="15">
        <v>0</v>
      </c>
      <c r="D78" s="16"/>
    </row>
    <row r="79" spans="1:5" ht="15.75">
      <c r="A79" s="18" t="s">
        <v>41</v>
      </c>
      <c r="B79" s="28">
        <v>224</v>
      </c>
      <c r="C79" s="15">
        <v>186</v>
      </c>
      <c r="D79" s="16">
        <f t="shared" si="3"/>
        <v>83.03571428571429</v>
      </c>
      <c r="E79" s="5"/>
    </row>
    <row r="80" spans="1:4" ht="15.75">
      <c r="A80" s="18" t="s">
        <v>19</v>
      </c>
      <c r="B80" s="28">
        <v>411.6</v>
      </c>
      <c r="C80" s="15">
        <v>396.6</v>
      </c>
      <c r="D80" s="16">
        <f t="shared" si="3"/>
        <v>96.35568513119533</v>
      </c>
    </row>
    <row r="81" spans="1:4" ht="15.75">
      <c r="A81" s="18" t="s">
        <v>20</v>
      </c>
      <c r="B81" s="28">
        <v>10.6</v>
      </c>
      <c r="C81" s="15">
        <v>10.6</v>
      </c>
      <c r="D81" s="16">
        <f t="shared" si="3"/>
        <v>100</v>
      </c>
    </row>
    <row r="82" spans="1:4" ht="16.5" thickBot="1">
      <c r="A82" s="23" t="s">
        <v>21</v>
      </c>
      <c r="B82" s="30">
        <v>43</v>
      </c>
      <c r="C82" s="24">
        <v>25.6</v>
      </c>
      <c r="D82" s="25">
        <f t="shared" si="3"/>
        <v>59.53488372093023</v>
      </c>
    </row>
    <row r="83" spans="1:4" ht="12.75">
      <c r="A83" s="1"/>
      <c r="B83" s="2"/>
      <c r="C83" s="2"/>
      <c r="D83" s="2"/>
    </row>
    <row r="84" spans="1:4" ht="12.75">
      <c r="A84" s="1"/>
      <c r="B84" s="2"/>
      <c r="C84" s="2"/>
      <c r="D84" s="2"/>
    </row>
    <row r="85" spans="1:4" ht="12.75">
      <c r="A85" s="1"/>
      <c r="B85" s="2"/>
      <c r="C85" s="2"/>
      <c r="D85" s="2"/>
    </row>
    <row r="86" spans="1:4" ht="12.75">
      <c r="A86" s="1"/>
      <c r="B86" s="2"/>
      <c r="C86" s="2"/>
      <c r="D86" s="2"/>
    </row>
    <row r="87" spans="1:4" ht="12.75">
      <c r="A87" s="1"/>
      <c r="B87" s="2"/>
      <c r="C87" s="2"/>
      <c r="D87" s="2"/>
    </row>
    <row r="88" spans="1:4" ht="12.75">
      <c r="A88" s="1"/>
      <c r="B88" s="2"/>
      <c r="C88" s="2"/>
      <c r="D88" s="2"/>
    </row>
    <row r="89" spans="1:4" ht="12.75">
      <c r="A89" s="1"/>
      <c r="B89" s="2"/>
      <c r="C89" s="2"/>
      <c r="D89" s="2"/>
    </row>
    <row r="90" spans="1:4" ht="12.75">
      <c r="A90" s="1"/>
      <c r="B90" s="2"/>
      <c r="C90" s="2"/>
      <c r="D90" s="2"/>
    </row>
    <row r="91" spans="1:4" ht="12.75">
      <c r="A91" s="1"/>
      <c r="B91" s="2"/>
      <c r="C91" s="2"/>
      <c r="D91" s="2"/>
    </row>
    <row r="92" spans="1:4" ht="18.75" customHeight="1">
      <c r="A92" s="1"/>
      <c r="B92" s="2"/>
      <c r="C92" s="2"/>
      <c r="D92" s="2"/>
    </row>
    <row r="93" spans="1:4" ht="12.75">
      <c r="A93" s="1"/>
      <c r="B93" s="2"/>
      <c r="C93" s="2"/>
      <c r="D93" s="2"/>
    </row>
    <row r="94" spans="1:4" ht="18.75" customHeight="1">
      <c r="A94" s="1"/>
      <c r="B94" s="2"/>
      <c r="C94" s="2"/>
      <c r="D94" s="2"/>
    </row>
    <row r="95" spans="1:4" ht="12.75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2.75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2.75">
      <c r="A99" s="1"/>
      <c r="B99" s="2"/>
      <c r="C99" s="2"/>
      <c r="D99" s="2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</sheetData>
  <sheetProtection/>
  <mergeCells count="5">
    <mergeCell ref="A76:D76"/>
    <mergeCell ref="A1:D1"/>
    <mergeCell ref="A3:D3"/>
    <mergeCell ref="A4:D4"/>
    <mergeCell ref="A2:D2"/>
  </mergeCells>
  <printOptions/>
  <pageMargins left="0.7874015748031497" right="0.2755905511811024" top="0.3937007874015748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63" t="s">
        <v>29</v>
      </c>
      <c r="B1" s="63"/>
      <c r="C1" s="63"/>
    </row>
    <row r="2" spans="1:3" ht="18.75">
      <c r="A2" s="63" t="s">
        <v>30</v>
      </c>
      <c r="B2" s="63"/>
      <c r="C2" s="63"/>
    </row>
    <row r="3" spans="1:3" ht="18.75">
      <c r="A3" s="63" t="s">
        <v>91</v>
      </c>
      <c r="B3" s="63"/>
      <c r="C3" s="63"/>
    </row>
    <row r="4" ht="18.75">
      <c r="A4" s="4"/>
    </row>
    <row r="5" spans="1:3" ht="31.5">
      <c r="A5" s="47" t="s">
        <v>28</v>
      </c>
      <c r="B5" s="47" t="s">
        <v>32</v>
      </c>
      <c r="C5" s="47" t="s">
        <v>31</v>
      </c>
    </row>
    <row r="6" spans="1:3" ht="15.75">
      <c r="A6" s="48">
        <v>1</v>
      </c>
      <c r="B6" s="48">
        <v>2</v>
      </c>
      <c r="C6" s="48">
        <v>3</v>
      </c>
    </row>
    <row r="7" spans="1:3" ht="31.5" customHeight="1">
      <c r="A7" s="49">
        <v>1</v>
      </c>
      <c r="B7" s="40" t="s">
        <v>64</v>
      </c>
      <c r="C7" s="49">
        <v>6</v>
      </c>
    </row>
    <row r="8" spans="1:3" ht="45.75" customHeight="1">
      <c r="A8" s="64">
        <v>2</v>
      </c>
      <c r="B8" s="65" t="s">
        <v>34</v>
      </c>
      <c r="C8" s="43">
        <v>421.4</v>
      </c>
    </row>
    <row r="9" spans="1:3" ht="15.75" hidden="1">
      <c r="A9" s="64"/>
      <c r="B9" s="65"/>
      <c r="C9" s="48">
        <v>794.2</v>
      </c>
    </row>
    <row r="10" spans="1:3" ht="65.25" customHeight="1">
      <c r="A10" s="64">
        <v>3</v>
      </c>
      <c r="B10" s="40" t="s">
        <v>33</v>
      </c>
      <c r="C10" s="49">
        <v>18</v>
      </c>
    </row>
    <row r="11" spans="1:3" ht="18.75" customHeight="1" hidden="1">
      <c r="A11" s="64"/>
      <c r="B11" s="40"/>
      <c r="C11" s="48">
        <v>23</v>
      </c>
    </row>
    <row r="12" spans="1:3" ht="65.25" customHeight="1">
      <c r="A12" s="49">
        <v>4</v>
      </c>
      <c r="B12" s="40" t="s">
        <v>35</v>
      </c>
      <c r="C12" s="43">
        <v>530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2016-04-28T03:04:04Z</cp:lastPrinted>
  <dcterms:created xsi:type="dcterms:W3CDTF">2009-10-26T03:31:31Z</dcterms:created>
  <dcterms:modified xsi:type="dcterms:W3CDTF">2019-06-18T08:11:58Z</dcterms:modified>
  <cp:category/>
  <cp:version/>
  <cp:contentType/>
  <cp:contentStatus/>
</cp:coreProperties>
</file>